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 activeTab="6"/>
  </bookViews>
  <sheets>
    <sheet name="2011" sheetId="6" r:id="rId1"/>
    <sheet name="2012" sheetId="1" r:id="rId2"/>
    <sheet name="2013" sheetId="2" r:id="rId3"/>
    <sheet name="2014" sheetId="3" r:id="rId4"/>
    <sheet name="2015" sheetId="5" r:id="rId5"/>
    <sheet name="2016" sheetId="4" r:id="rId6"/>
    <sheet name="2017" sheetId="7" r:id="rId7"/>
  </sheets>
  <externalReferences>
    <externalReference r:id="rId8"/>
    <externalReference r:id="rId9"/>
    <externalReference r:id="rId10"/>
  </externalReferences>
  <definedNames>
    <definedName name="_xlnm.Print_Area" localSheetId="0">'2011'!$A$1:$E$19</definedName>
    <definedName name="_xlnm.Print_Area" localSheetId="1">'2012'!$A$1:$E$19</definedName>
    <definedName name="_xlnm.Print_Area" localSheetId="2">'2013'!$A$1:$E$19</definedName>
    <definedName name="_xlnm.Print_Area" localSheetId="3">'2014'!$A$2:$E$19</definedName>
    <definedName name="_xlnm.Print_Area" localSheetId="4">'2015'!$A$1:$E$19</definedName>
  </definedNames>
  <calcPr calcId="152511"/>
</workbook>
</file>

<file path=xl/calcChain.xml><?xml version="1.0" encoding="utf-8"?>
<calcChain xmlns="http://schemas.openxmlformats.org/spreadsheetml/2006/main">
  <c r="D32" i="7" l="1"/>
  <c r="D30" i="7"/>
  <c r="D19" i="7"/>
  <c r="D13" i="7"/>
  <c r="D11" i="7"/>
  <c r="B36" i="7" l="1"/>
  <c r="C30" i="7"/>
  <c r="C11" i="7"/>
  <c r="B33" i="7" l="1"/>
  <c r="B34" i="7" s="1"/>
  <c r="B32" i="7" s="1"/>
  <c r="B35" i="7" s="1"/>
  <c r="B30" i="7"/>
  <c r="D33" i="6" l="1"/>
  <c r="E33" i="6" l="1"/>
  <c r="D33" i="1"/>
  <c r="C33" i="1"/>
  <c r="B33" i="1"/>
  <c r="E19" i="4" l="1"/>
  <c r="B17" i="4"/>
  <c r="E13" i="4"/>
  <c r="B13" i="4"/>
  <c r="E11" i="4"/>
  <c r="C10" i="1" l="1"/>
  <c r="E13" i="6" l="1"/>
  <c r="D13" i="6"/>
  <c r="E18" i="5"/>
  <c r="E17" i="5"/>
  <c r="E16" i="5"/>
  <c r="E14" i="5"/>
  <c r="E13" i="5"/>
  <c r="D17" i="5"/>
  <c r="C7" i="5"/>
  <c r="C6" i="5"/>
  <c r="C5" i="5"/>
  <c r="C4" i="5"/>
  <c r="E15" i="3"/>
  <c r="B13" i="3"/>
  <c r="B13" i="2"/>
  <c r="B13" i="1"/>
  <c r="C15" i="5" l="1"/>
  <c r="E15" i="5"/>
</calcChain>
</file>

<file path=xl/sharedStrings.xml><?xml version="1.0" encoding="utf-8"?>
<sst xmlns="http://schemas.openxmlformats.org/spreadsheetml/2006/main" count="309" uniqueCount="45">
  <si>
    <t>SKONSOLIDOWANE WYBRANE DANE FINANSOWE  WEDŁUG MSSF</t>
  </si>
  <si>
    <t>W TYS. ZŁ</t>
  </si>
  <si>
    <t>Wybrane dane finansowe</t>
  </si>
  <si>
    <t>I kwartał narastająco 2012</t>
  </si>
  <si>
    <t>1 półrocze 2012</t>
  </si>
  <si>
    <t>Przychody netto ze sprzedaży produktów, towarów i materiałów</t>
  </si>
  <si>
    <t>Zysk(strata) z działalności operacyjnej</t>
  </si>
  <si>
    <t>Zysk(strata) przed opodatkowaniem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</si>
  <si>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</si>
  <si>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</si>
  <si>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</si>
  <si>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</si>
  <si>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</si>
  <si>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</si>
  <si>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</si>
  <si>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Średnio ważona liczba akcji zwykłych (szt)</t>
  </si>
  <si>
    <t>Zysk(strata) na jedną akcję zwykłą (w zł/EUR)</t>
  </si>
  <si>
    <t>III kwartał narastająco 2012</t>
  </si>
  <si>
    <t>I kwartał narastająco 2013</t>
  </si>
  <si>
    <t>półrocze 2013</t>
  </si>
  <si>
    <t>III kwartał narastająco 2013</t>
  </si>
  <si>
    <t>I kwartał narastająco 2014</t>
  </si>
  <si>
    <t>półrocze 2014</t>
  </si>
  <si>
    <t>III kwartał narastająco 2014</t>
  </si>
  <si>
    <t>I kwartał narastająco 2015</t>
  </si>
  <si>
    <t>półrocze 2015</t>
  </si>
  <si>
    <t>III kwartał narastająco 2015</t>
  </si>
  <si>
    <t>Zysk (strata) z działalności operacyjnej</t>
  </si>
  <si>
    <t>Zysk (strata) przed opodatkowaniem</t>
  </si>
  <si>
    <t>Zysk (strata) netto GK</t>
  </si>
  <si>
    <t>III kwartał narastająco 2011</t>
  </si>
  <si>
    <t>półrocze 2011</t>
  </si>
  <si>
    <t>I kwartał narastająco 2016</t>
  </si>
  <si>
    <t>półrocze 2016</t>
  </si>
  <si>
    <t>III kwartał narastająco 2016</t>
  </si>
  <si>
    <t>I kwartał narastająco 2011</t>
  </si>
  <si>
    <t>Zysk (strata) na jedną akcję zwykłą (w zł/EUR)</t>
  </si>
  <si>
    <t>Przepływy pieniężne netto z działałności operacyjnej</t>
  </si>
  <si>
    <t>Przepływy pieniężne netto z działałności inwestycyjnej</t>
  </si>
  <si>
    <t>Przepływ pieniężne netto z działalności finansowej</t>
  </si>
  <si>
    <t xml:space="preserve"> </t>
  </si>
  <si>
    <t>JEDNOSTKOWE WYBRANE DANE FINANSOWE  WEDŁUG MSSF</t>
  </si>
  <si>
    <t xml:space="preserve">I kwartał 2017r narastająco </t>
  </si>
  <si>
    <t xml:space="preserve">III kwartał 2017r narastająco </t>
  </si>
  <si>
    <t>półrocze 2017r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</si>
</sst>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3" fontId="0" fillId="0" borderId="0" xfId="0" applyNumberFormat="1"/>
    <xf numFmtId="0" fontId="1" fillId="0" borderId="0" xfId="1"/>
    <xf numFmtId="3" fontId="1" fillId="0" borderId="0" xfId="1" applyNumberFormat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3" fontId="3" fillId="0" borderId="1" xfId="1" applyNumberFormat="1" applyFont="1" applyFill="1" applyBorder="1"/>
    <xf numFmtId="4" fontId="3" fillId="0" borderId="1" xfId="1" applyNumberFormat="1" applyFont="1" applyBorder="1"/>
    <xf numFmtId="4" fontId="3" fillId="0" borderId="1" xfId="1" applyNumberFormat="1" applyFont="1" applyFill="1" applyBorder="1"/>
    <xf numFmtId="0" fontId="3" fillId="0" borderId="1" xfId="1" applyFont="1" applyFill="1" applyBorder="1"/>
    <xf numFmtId="164" fontId="3" fillId="0" borderId="1" xfId="0" applyNumberFormat="1" applyFont="1" applyFill="1" applyBorder="1"/>
    <xf numFmtId="3" fontId="3" fillId="3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1" applyFont="1" applyBorder="1" applyAlignment="1">
      <alignment horizontal="center" vertical="center"/>
    </xf>
    <xf numFmtId="3" fontId="3" fillId="0" borderId="3" xfId="0" applyNumberFormat="1" applyFont="1" applyFill="1" applyBorder="1"/>
    <xf numFmtId="0" fontId="3" fillId="0" borderId="3" xfId="1" applyFont="1" applyBorder="1"/>
    <xf numFmtId="4" fontId="0" fillId="3" borderId="0" xfId="0" applyNumberFormat="1" applyFill="1" applyBorder="1"/>
    <xf numFmtId="0" fontId="0" fillId="0" borderId="0" xfId="0" applyBorder="1"/>
    <xf numFmtId="4" fontId="0" fillId="0" borderId="0" xfId="0" applyNumberFormat="1" applyFill="1" applyBorder="1"/>
    <xf numFmtId="0" fontId="3" fillId="0" borderId="0" xfId="1" applyFont="1" applyBorder="1"/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" fillId="2" borderId="2" xfId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%20kw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I%20kw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GD01ENDD/Tabele%20do%20sprawozda&#324;%20III%20k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471604</v>
          </cell>
        </row>
        <row r="12">
          <cell r="B12">
            <v>-7333</v>
          </cell>
        </row>
        <row r="17">
          <cell r="B17">
            <v>-9136</v>
          </cell>
        </row>
        <row r="19">
          <cell r="B19">
            <v>-7771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>
        <row r="3">
          <cell r="B3">
            <v>625484.84923000005</v>
          </cell>
        </row>
        <row r="23">
          <cell r="B23">
            <v>193243375</v>
          </cell>
        </row>
      </sheetData>
      <sheetData sheetId="2" refreshError="1"/>
      <sheetData sheetId="3" refreshError="1">
        <row r="19">
          <cell r="B19">
            <v>849792</v>
          </cell>
        </row>
        <row r="23">
          <cell r="B23">
            <v>260000</v>
          </cell>
        </row>
        <row r="30">
          <cell r="B30">
            <v>574771</v>
          </cell>
        </row>
        <row r="31">
          <cell r="B31">
            <v>36727</v>
          </cell>
        </row>
        <row r="45">
          <cell r="B45">
            <v>244191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>
        <row r="15">
          <cell r="B15">
            <v>780423.09429000004</v>
          </cell>
        </row>
        <row r="18">
          <cell r="B18">
            <v>260000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>
      <selection activeCell="H16" sqref="H16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3">
      <c r="A2" s="32" t="s">
        <v>0</v>
      </c>
      <c r="B2" s="59" t="s">
        <v>1</v>
      </c>
      <c r="C2" s="60"/>
      <c r="D2" s="60"/>
      <c r="E2" s="61"/>
    </row>
    <row r="3" spans="1:5" ht="31.5" x14ac:dyDescent="0.2">
      <c r="A3" s="29" t="s">
        <v>2</v>
      </c>
      <c r="B3" s="30" t="s">
        <v>35</v>
      </c>
      <c r="C3" s="30" t="s">
        <v>31</v>
      </c>
      <c r="D3" s="30" t="s">
        <v>30</v>
      </c>
      <c r="E3" s="30">
        <v>2011</v>
      </c>
    </row>
    <row r="4" spans="1:5" ht="15.75" x14ac:dyDescent="0.25">
      <c r="A4" s="4" t="s">
        <v>5</v>
      </c>
      <c r="B4" s="5">
        <v>264215</v>
      </c>
      <c r="C4" s="5">
        <v>553325</v>
      </c>
      <c r="D4" s="5">
        <v>847451</v>
      </c>
      <c r="E4" s="5">
        <v>1155653</v>
      </c>
    </row>
    <row r="5" spans="1:5" ht="15.75" x14ac:dyDescent="0.25">
      <c r="A5" s="4" t="s">
        <v>27</v>
      </c>
      <c r="B5" s="5">
        <v>21233</v>
      </c>
      <c r="C5" s="5">
        <v>52350</v>
      </c>
      <c r="D5" s="5">
        <v>80019</v>
      </c>
      <c r="E5" s="5">
        <v>149669</v>
      </c>
    </row>
    <row r="6" spans="1:5" ht="15.75" x14ac:dyDescent="0.25">
      <c r="A6" s="4" t="s">
        <v>28</v>
      </c>
      <c r="B6" s="5">
        <v>19660</v>
      </c>
      <c r="C6" s="5">
        <v>48307</v>
      </c>
      <c r="D6" s="5">
        <v>78182</v>
      </c>
      <c r="E6" s="5">
        <v>146605</v>
      </c>
    </row>
    <row r="7" spans="1:5" ht="15.75" x14ac:dyDescent="0.25">
      <c r="A7" s="4" t="s">
        <v>29</v>
      </c>
      <c r="B7" s="5">
        <v>15550</v>
      </c>
      <c r="C7" s="5">
        <v>38905</v>
      </c>
      <c r="D7" s="5">
        <v>62894</v>
      </c>
      <c r="E7" s="5">
        <v>125346</v>
      </c>
    </row>
    <row r="8" spans="1:5" ht="15.75" x14ac:dyDescent="0.25">
      <c r="A8" s="6" t="s">
        <v>37</v>
      </c>
      <c r="B8" s="5">
        <v>-32075</v>
      </c>
      <c r="C8" s="5">
        <v>-10731</v>
      </c>
      <c r="D8" s="5">
        <v>26545</v>
      </c>
      <c r="E8" s="5">
        <v>84002</v>
      </c>
    </row>
    <row r="9" spans="1:5" ht="15.75" x14ac:dyDescent="0.25">
      <c r="A9" s="6" t="s">
        <v>38</v>
      </c>
      <c r="B9" s="5">
        <v>-77481</v>
      </c>
      <c r="C9" s="5">
        <v>73632</v>
      </c>
      <c r="D9" s="5">
        <v>28124</v>
      </c>
      <c r="E9" s="5">
        <v>25810</v>
      </c>
    </row>
    <row r="10" spans="1:5" ht="15.75" x14ac:dyDescent="0.25">
      <c r="A10" s="6" t="s">
        <v>39</v>
      </c>
      <c r="B10" s="5">
        <v>113225</v>
      </c>
      <c r="C10" s="5">
        <v>-58380</v>
      </c>
      <c r="D10" s="5">
        <v>-60495</v>
      </c>
      <c r="E10" s="5">
        <v>-100482</v>
      </c>
    </row>
    <row r="11" spans="1:5" ht="15.75" x14ac:dyDescent="0.25">
      <c r="A11" s="4" t="s">
        <v>8</v>
      </c>
      <c r="B11" s="5">
        <v>3669</v>
      </c>
      <c r="C11" s="5">
        <v>4521</v>
      </c>
      <c r="D11" s="5">
        <v>-5826</v>
      </c>
      <c r="E11" s="5">
        <v>9330</v>
      </c>
    </row>
    <row r="12" spans="1:5" ht="15.75" x14ac:dyDescent="0.25">
      <c r="A12" s="4" t="s">
        <v>9</v>
      </c>
      <c r="B12" s="5">
        <v>891504</v>
      </c>
      <c r="C12" s="5">
        <v>864470</v>
      </c>
      <c r="D12" s="5">
        <v>941759</v>
      </c>
      <c r="E12" s="5">
        <v>956444</v>
      </c>
    </row>
    <row r="13" spans="1:5" ht="15.75" x14ac:dyDescent="0.25">
      <c r="A13" s="4" t="s">
        <v>10</v>
      </c>
      <c r="B13" s="5">
        <v>353964</v>
      </c>
      <c r="C13" s="5">
        <v>303571</v>
      </c>
      <c r="D13" s="5">
        <f>D14+D15</f>
        <v>355680</v>
      </c>
      <c r="E13" s="5">
        <f>E14+E15</f>
        <v>320964</v>
      </c>
    </row>
    <row r="14" spans="1:5" ht="15.75" x14ac:dyDescent="0.25">
      <c r="A14" s="4" t="s">
        <v>11</v>
      </c>
      <c r="B14" s="5">
        <v>81157</v>
      </c>
      <c r="C14" s="5">
        <v>65257</v>
      </c>
      <c r="D14" s="5">
        <v>62121</v>
      </c>
      <c r="E14" s="5">
        <v>77688</v>
      </c>
    </row>
    <row r="15" spans="1:5" ht="15.75" x14ac:dyDescent="0.25">
      <c r="A15" s="4" t="s">
        <v>12</v>
      </c>
      <c r="B15" s="5">
        <v>272807</v>
      </c>
      <c r="C15" s="5">
        <v>238314</v>
      </c>
      <c r="D15" s="5">
        <v>293559</v>
      </c>
      <c r="E15" s="5">
        <v>243276</v>
      </c>
    </row>
    <row r="16" spans="1:5" ht="15.75" x14ac:dyDescent="0.25">
      <c r="A16" s="4" t="s">
        <v>13</v>
      </c>
      <c r="B16" s="5">
        <v>537540</v>
      </c>
      <c r="C16" s="5">
        <v>560899</v>
      </c>
      <c r="D16" s="5">
        <v>586079</v>
      </c>
      <c r="E16" s="5">
        <v>635480</v>
      </c>
    </row>
    <row r="17" spans="1:5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5">
        <v>269100</v>
      </c>
    </row>
    <row r="18" spans="1:5" ht="15.75" x14ac:dyDescent="0.25">
      <c r="A18" s="4" t="s">
        <v>15</v>
      </c>
      <c r="B18" s="5">
        <v>206150606</v>
      </c>
      <c r="C18" s="5">
        <v>206014853</v>
      </c>
      <c r="D18" s="5">
        <v>206970971</v>
      </c>
      <c r="E18" s="5">
        <v>205471212</v>
      </c>
    </row>
    <row r="19" spans="1:5" ht="15.75" x14ac:dyDescent="0.25">
      <c r="A19" s="4" t="s">
        <v>16</v>
      </c>
      <c r="B19" s="7">
        <v>0.08</v>
      </c>
      <c r="C19" s="7">
        <v>0.19</v>
      </c>
      <c r="D19" s="7">
        <v>0.3</v>
      </c>
      <c r="E19" s="7">
        <v>0.61</v>
      </c>
    </row>
    <row r="20" spans="1:5" x14ac:dyDescent="0.2">
      <c r="B20" s="1"/>
      <c r="C20" s="1"/>
      <c r="D20" s="1"/>
      <c r="E20" s="1"/>
    </row>
    <row r="21" spans="1:5" ht="16.5" thickBot="1" x14ac:dyDescent="0.3">
      <c r="B21" s="12"/>
      <c r="C21" s="13"/>
      <c r="D21" s="13"/>
      <c r="E21" s="13"/>
    </row>
    <row r="22" spans="1:5" ht="25.5" customHeight="1" thickBot="1" x14ac:dyDescent="0.25">
      <c r="A22" s="28" t="s">
        <v>41</v>
      </c>
      <c r="B22" s="62" t="s">
        <v>1</v>
      </c>
      <c r="C22" s="63"/>
      <c r="D22" s="63"/>
      <c r="E22" s="64"/>
    </row>
    <row r="23" spans="1:5" ht="31.5" x14ac:dyDescent="0.2">
      <c r="A23" s="24" t="s">
        <v>2</v>
      </c>
      <c r="B23" s="25" t="s">
        <v>35</v>
      </c>
      <c r="C23" s="30" t="s">
        <v>31</v>
      </c>
      <c r="D23" s="30" t="s">
        <v>30</v>
      </c>
      <c r="E23" s="30">
        <v>2011</v>
      </c>
    </row>
    <row r="24" spans="1:5" ht="15.75" x14ac:dyDescent="0.25">
      <c r="A24" s="14" t="s">
        <v>5</v>
      </c>
      <c r="B24" s="5">
        <v>148746</v>
      </c>
      <c r="C24" s="5">
        <v>395544</v>
      </c>
      <c r="D24" s="5">
        <v>588695</v>
      </c>
      <c r="E24" s="5">
        <v>811127</v>
      </c>
    </row>
    <row r="25" spans="1:5" ht="15.75" x14ac:dyDescent="0.25">
      <c r="A25" s="14" t="s">
        <v>27</v>
      </c>
      <c r="B25" s="5">
        <v>1436</v>
      </c>
      <c r="C25" s="5">
        <v>3725</v>
      </c>
      <c r="D25" s="5">
        <v>6990</v>
      </c>
      <c r="E25" s="5">
        <v>9493</v>
      </c>
    </row>
    <row r="26" spans="1:5" ht="15.75" x14ac:dyDescent="0.25">
      <c r="A26" s="14" t="s">
        <v>28</v>
      </c>
      <c r="B26" s="5">
        <v>885</v>
      </c>
      <c r="C26" s="5">
        <v>11423</v>
      </c>
      <c r="D26" s="5">
        <v>26071</v>
      </c>
      <c r="E26" s="5">
        <v>28840</v>
      </c>
    </row>
    <row r="27" spans="1:5" ht="15.75" x14ac:dyDescent="0.25">
      <c r="A27" s="4" t="s">
        <v>29</v>
      </c>
      <c r="B27" s="5">
        <v>885</v>
      </c>
      <c r="C27" s="5">
        <v>11294</v>
      </c>
      <c r="D27" s="5">
        <v>25456</v>
      </c>
      <c r="E27" s="5">
        <v>26512</v>
      </c>
    </row>
    <row r="28" spans="1:5" ht="15.75" x14ac:dyDescent="0.25">
      <c r="A28" s="6" t="s">
        <v>37</v>
      </c>
      <c r="B28" s="5">
        <v>-23520</v>
      </c>
      <c r="C28" s="5">
        <v>-21764</v>
      </c>
      <c r="D28" s="5">
        <v>-12903</v>
      </c>
      <c r="E28" s="5">
        <v>16446</v>
      </c>
    </row>
    <row r="29" spans="1:5" ht="15.75" x14ac:dyDescent="0.25">
      <c r="A29" s="6" t="s">
        <v>38</v>
      </c>
      <c r="B29" s="5">
        <v>328</v>
      </c>
      <c r="C29" s="5">
        <v>79172</v>
      </c>
      <c r="D29" s="5">
        <v>52311</v>
      </c>
      <c r="E29" s="5">
        <v>53585</v>
      </c>
    </row>
    <row r="30" spans="1:5" ht="15.75" x14ac:dyDescent="0.25">
      <c r="A30" s="6" t="s">
        <v>39</v>
      </c>
      <c r="B30" s="5">
        <v>33120</v>
      </c>
      <c r="C30" s="5">
        <v>-47837</v>
      </c>
      <c r="D30" s="5">
        <v>-39790</v>
      </c>
      <c r="E30" s="5">
        <v>-66868</v>
      </c>
    </row>
    <row r="31" spans="1:5" ht="15.75" x14ac:dyDescent="0.25">
      <c r="A31" s="14" t="s">
        <v>8</v>
      </c>
      <c r="B31" s="5">
        <v>9928</v>
      </c>
      <c r="C31" s="5">
        <v>9571</v>
      </c>
      <c r="D31" s="5">
        <v>-382</v>
      </c>
      <c r="E31" s="5">
        <v>3163</v>
      </c>
    </row>
    <row r="32" spans="1:5" ht="15.75" x14ac:dyDescent="0.25">
      <c r="A32" s="14" t="s">
        <v>9</v>
      </c>
      <c r="B32" s="5">
        <v>599806</v>
      </c>
      <c r="C32" s="5">
        <v>592490</v>
      </c>
      <c r="D32" s="5">
        <v>644555</v>
      </c>
      <c r="E32" s="5">
        <v>635547</v>
      </c>
    </row>
    <row r="33" spans="1:5" ht="15.75" x14ac:dyDescent="0.25">
      <c r="A33" s="14" t="s">
        <v>10</v>
      </c>
      <c r="B33" s="5">
        <v>187217</v>
      </c>
      <c r="C33" s="5">
        <v>169492</v>
      </c>
      <c r="D33" s="5">
        <f>D34+D35</f>
        <v>212750</v>
      </c>
      <c r="E33" s="5">
        <f>E34+E35</f>
        <v>207569</v>
      </c>
    </row>
    <row r="34" spans="1:5" ht="15.75" x14ac:dyDescent="0.25">
      <c r="A34" s="14" t="s">
        <v>11</v>
      </c>
      <c r="B34" s="5">
        <v>1997</v>
      </c>
      <c r="C34" s="5">
        <v>1263</v>
      </c>
      <c r="D34" s="5">
        <v>738</v>
      </c>
      <c r="E34" s="5">
        <v>1406</v>
      </c>
    </row>
    <row r="35" spans="1:5" ht="15.75" x14ac:dyDescent="0.25">
      <c r="A35" s="14" t="s">
        <v>12</v>
      </c>
      <c r="B35" s="5">
        <v>185220</v>
      </c>
      <c r="C35" s="5">
        <v>168229</v>
      </c>
      <c r="D35" s="5">
        <v>212012</v>
      </c>
      <c r="E35" s="5">
        <v>206163</v>
      </c>
    </row>
    <row r="36" spans="1:5" ht="15.75" x14ac:dyDescent="0.25">
      <c r="A36" s="14" t="s">
        <v>13</v>
      </c>
      <c r="B36" s="5">
        <v>412589</v>
      </c>
      <c r="C36" s="5">
        <v>422998</v>
      </c>
      <c r="D36" s="5">
        <v>431805</v>
      </c>
      <c r="E36" s="5">
        <v>427978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5">
        <v>269100</v>
      </c>
    </row>
    <row r="38" spans="1:5" ht="15.75" x14ac:dyDescent="0.25">
      <c r="A38" s="14" t="s">
        <v>15</v>
      </c>
      <c r="B38" s="5">
        <v>206150606</v>
      </c>
      <c r="C38" s="5">
        <v>206014853</v>
      </c>
      <c r="D38" s="5">
        <v>206970971</v>
      </c>
      <c r="E38" s="5">
        <v>205471212</v>
      </c>
    </row>
    <row r="39" spans="1:5" ht="15.75" x14ac:dyDescent="0.25">
      <c r="A39" s="14" t="s">
        <v>36</v>
      </c>
      <c r="B39" s="23">
        <v>4.0000000000000001E-3</v>
      </c>
      <c r="C39" s="7">
        <v>0.05</v>
      </c>
      <c r="D39" s="7">
        <v>0.12</v>
      </c>
      <c r="E39" s="7">
        <v>0.13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workbookViewId="0">
      <selection activeCell="I20" sqref="I20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8"/>
      <c r="C1" s="9"/>
      <c r="D1" s="9"/>
      <c r="E1" s="9"/>
    </row>
    <row r="2" spans="1:5" ht="25.5" customHeight="1" thickBot="1" x14ac:dyDescent="0.25">
      <c r="A2" s="31" t="s">
        <v>0</v>
      </c>
      <c r="B2" s="65" t="s">
        <v>1</v>
      </c>
      <c r="C2" s="65"/>
      <c r="D2" s="65"/>
      <c r="E2" s="66"/>
    </row>
    <row r="3" spans="1:5" ht="31.5" x14ac:dyDescent="0.2">
      <c r="A3" s="29" t="s">
        <v>2</v>
      </c>
      <c r="B3" s="30" t="s">
        <v>3</v>
      </c>
      <c r="C3" s="30" t="s">
        <v>4</v>
      </c>
      <c r="D3" s="30" t="s">
        <v>17</v>
      </c>
      <c r="E3" s="30">
        <v>2012</v>
      </c>
    </row>
    <row r="4" spans="1:5" ht="15.75" x14ac:dyDescent="0.25">
      <c r="A4" s="4" t="s">
        <v>5</v>
      </c>
      <c r="B4" s="5">
        <v>332749</v>
      </c>
      <c r="C4" s="5">
        <v>639781</v>
      </c>
      <c r="D4" s="5">
        <v>915100</v>
      </c>
      <c r="E4" s="10">
        <v>1139072</v>
      </c>
    </row>
    <row r="5" spans="1:5" ht="15.75" x14ac:dyDescent="0.25">
      <c r="A5" s="4" t="s">
        <v>27</v>
      </c>
      <c r="B5" s="5">
        <v>25831</v>
      </c>
      <c r="C5" s="5">
        <v>50149</v>
      </c>
      <c r="D5" s="5">
        <v>57885</v>
      </c>
      <c r="E5" s="10">
        <v>49572</v>
      </c>
    </row>
    <row r="6" spans="1:5" ht="15.75" x14ac:dyDescent="0.25">
      <c r="A6" s="4" t="s">
        <v>28</v>
      </c>
      <c r="B6" s="5">
        <v>20527</v>
      </c>
      <c r="C6" s="5">
        <v>44392</v>
      </c>
      <c r="D6" s="5">
        <v>48313</v>
      </c>
      <c r="E6" s="10">
        <v>36224</v>
      </c>
    </row>
    <row r="7" spans="1:5" ht="15.75" x14ac:dyDescent="0.25">
      <c r="A7" s="4" t="s">
        <v>29</v>
      </c>
      <c r="B7" s="5">
        <v>16387</v>
      </c>
      <c r="C7" s="5">
        <v>35003</v>
      </c>
      <c r="D7" s="5">
        <v>36091</v>
      </c>
      <c r="E7" s="10">
        <v>25485</v>
      </c>
    </row>
    <row r="8" spans="1:5" ht="15.75" x14ac:dyDescent="0.25">
      <c r="A8" s="6" t="s">
        <v>37</v>
      </c>
      <c r="B8" s="5">
        <v>-5813</v>
      </c>
      <c r="C8" s="5">
        <v>5267</v>
      </c>
      <c r="D8" s="5">
        <v>28108</v>
      </c>
      <c r="E8" s="10">
        <v>56456</v>
      </c>
    </row>
    <row r="9" spans="1:5" ht="15.75" x14ac:dyDescent="0.25">
      <c r="A9" s="6" t="s">
        <v>38</v>
      </c>
      <c r="B9" s="5">
        <v>-2450</v>
      </c>
      <c r="C9" s="5">
        <v>-8270</v>
      </c>
      <c r="D9" s="5">
        <v>-14181</v>
      </c>
      <c r="E9" s="10">
        <v>-15119</v>
      </c>
    </row>
    <row r="10" spans="1:5" ht="15.75" x14ac:dyDescent="0.25">
      <c r="A10" s="6" t="s">
        <v>39</v>
      </c>
      <c r="B10" s="5">
        <v>8338</v>
      </c>
      <c r="C10" s="5">
        <f>--7960</f>
        <v>7960</v>
      </c>
      <c r="D10" s="5">
        <v>-21945</v>
      </c>
      <c r="E10" s="10">
        <v>-31062</v>
      </c>
    </row>
    <row r="11" spans="1:5" ht="15.75" x14ac:dyDescent="0.25">
      <c r="A11" s="4" t="s">
        <v>8</v>
      </c>
      <c r="B11" s="5">
        <v>75</v>
      </c>
      <c r="C11" s="5">
        <v>-10963</v>
      </c>
      <c r="D11" s="5">
        <v>-8018</v>
      </c>
      <c r="E11" s="10">
        <v>10275</v>
      </c>
    </row>
    <row r="12" spans="1:5" ht="15.75" x14ac:dyDescent="0.25">
      <c r="A12" s="4" t="s">
        <v>9</v>
      </c>
      <c r="B12" s="5">
        <v>994204</v>
      </c>
      <c r="C12" s="5">
        <v>951395</v>
      </c>
      <c r="D12" s="5">
        <v>927483</v>
      </c>
      <c r="E12" s="10">
        <v>919320</v>
      </c>
    </row>
    <row r="13" spans="1:5" ht="15.75" x14ac:dyDescent="0.25">
      <c r="A13" s="4" t="s">
        <v>10</v>
      </c>
      <c r="B13" s="5">
        <f>B14+B15</f>
        <v>349266</v>
      </c>
      <c r="C13" s="5">
        <v>297426</v>
      </c>
      <c r="D13" s="5">
        <v>299320</v>
      </c>
      <c r="E13" s="10">
        <v>319959</v>
      </c>
    </row>
    <row r="14" spans="1:5" ht="15.75" x14ac:dyDescent="0.25">
      <c r="A14" s="4" t="s">
        <v>11</v>
      </c>
      <c r="B14" s="5">
        <v>77527</v>
      </c>
      <c r="C14" s="5">
        <v>76455</v>
      </c>
      <c r="D14" s="5">
        <v>74211</v>
      </c>
      <c r="E14" s="10">
        <v>69652</v>
      </c>
    </row>
    <row r="15" spans="1:5" ht="15.75" x14ac:dyDescent="0.25">
      <c r="A15" s="4" t="s">
        <v>12</v>
      </c>
      <c r="B15" s="5">
        <v>271739</v>
      </c>
      <c r="C15" s="5">
        <v>220971</v>
      </c>
      <c r="D15" s="5">
        <v>225109</v>
      </c>
      <c r="E15" s="10">
        <v>250307</v>
      </c>
    </row>
    <row r="16" spans="1:5" ht="15.75" x14ac:dyDescent="0.25">
      <c r="A16" s="4" t="s">
        <v>13</v>
      </c>
      <c r="B16" s="5">
        <v>644938</v>
      </c>
      <c r="C16" s="5">
        <v>653969</v>
      </c>
      <c r="D16" s="5">
        <v>628163</v>
      </c>
      <c r="E16" s="10">
        <v>599361</v>
      </c>
    </row>
    <row r="17" spans="1:6" ht="15.75" x14ac:dyDescent="0.25">
      <c r="A17" s="4" t="s">
        <v>14</v>
      </c>
      <c r="B17" s="5">
        <v>269100</v>
      </c>
      <c r="C17" s="5">
        <v>269100</v>
      </c>
      <c r="D17" s="5">
        <v>269100</v>
      </c>
      <c r="E17" s="10">
        <v>269100</v>
      </c>
    </row>
    <row r="18" spans="1:6" ht="15.75" x14ac:dyDescent="0.25">
      <c r="A18" s="4" t="s">
        <v>15</v>
      </c>
      <c r="B18" s="5">
        <v>189260701</v>
      </c>
      <c r="C18" s="5">
        <v>204543560</v>
      </c>
      <c r="D18" s="5">
        <v>203282499</v>
      </c>
      <c r="E18" s="10">
        <v>199785922</v>
      </c>
    </row>
    <row r="19" spans="1:6" ht="15.75" x14ac:dyDescent="0.25">
      <c r="A19" s="4" t="s">
        <v>16</v>
      </c>
      <c r="B19" s="7">
        <v>0.09</v>
      </c>
      <c r="C19" s="7">
        <v>0.17</v>
      </c>
      <c r="D19" s="7">
        <v>0.18</v>
      </c>
      <c r="E19" s="11">
        <v>0.1275615405974401</v>
      </c>
    </row>
    <row r="20" spans="1:6" x14ac:dyDescent="0.2">
      <c r="B20" s="1"/>
      <c r="C20" s="1"/>
      <c r="D20" s="1"/>
      <c r="E20" s="1"/>
    </row>
    <row r="21" spans="1:6" ht="16.5" thickBot="1" x14ac:dyDescent="0.3">
      <c r="B21" s="12"/>
      <c r="C21" s="13"/>
      <c r="D21" s="13"/>
      <c r="E21" s="13"/>
    </row>
    <row r="22" spans="1:6" ht="25.5" customHeight="1" thickBot="1" x14ac:dyDescent="0.25">
      <c r="A22" s="28" t="s">
        <v>41</v>
      </c>
      <c r="B22" s="62" t="s">
        <v>1</v>
      </c>
      <c r="C22" s="63"/>
      <c r="D22" s="63"/>
      <c r="E22" s="64"/>
    </row>
    <row r="23" spans="1:6" ht="31.5" x14ac:dyDescent="0.2">
      <c r="A23" s="24" t="s">
        <v>2</v>
      </c>
      <c r="B23" s="30" t="s">
        <v>3</v>
      </c>
      <c r="C23" s="30" t="s">
        <v>4</v>
      </c>
      <c r="D23" s="30" t="s">
        <v>17</v>
      </c>
      <c r="E23" s="30">
        <v>2012</v>
      </c>
    </row>
    <row r="24" spans="1:6" ht="15.75" x14ac:dyDescent="0.25">
      <c r="A24" s="14" t="s">
        <v>5</v>
      </c>
      <c r="B24" s="5">
        <v>304622</v>
      </c>
      <c r="C24" s="5">
        <v>575340</v>
      </c>
      <c r="D24" s="5">
        <v>820041</v>
      </c>
      <c r="E24" s="10">
        <v>1051715</v>
      </c>
    </row>
    <row r="25" spans="1:6" ht="15.75" x14ac:dyDescent="0.25">
      <c r="A25" s="14" t="s">
        <v>27</v>
      </c>
      <c r="B25" s="5">
        <v>-171</v>
      </c>
      <c r="C25" s="5">
        <v>3967</v>
      </c>
      <c r="D25" s="5">
        <v>4514</v>
      </c>
      <c r="E25" s="10">
        <v>5037</v>
      </c>
    </row>
    <row r="26" spans="1:6" ht="15.75" x14ac:dyDescent="0.25">
      <c r="A26" s="14" t="s">
        <v>28</v>
      </c>
      <c r="B26" s="5">
        <v>-2729</v>
      </c>
      <c r="C26" s="5">
        <v>59713</v>
      </c>
      <c r="D26" s="5">
        <v>68327</v>
      </c>
      <c r="E26" s="10">
        <v>66664</v>
      </c>
      <c r="F26" t="s">
        <v>40</v>
      </c>
    </row>
    <row r="27" spans="1:6" ht="15.75" x14ac:dyDescent="0.25">
      <c r="A27" s="4" t="s">
        <v>29</v>
      </c>
      <c r="B27" s="5">
        <v>-2729</v>
      </c>
      <c r="C27" s="5">
        <v>59432</v>
      </c>
      <c r="D27" s="5">
        <v>67933</v>
      </c>
      <c r="E27" s="10">
        <v>66614</v>
      </c>
    </row>
    <row r="28" spans="1:6" ht="15.75" x14ac:dyDescent="0.25">
      <c r="A28" s="6" t="s">
        <v>37</v>
      </c>
      <c r="B28" s="5">
        <v>-15781</v>
      </c>
      <c r="C28" s="5">
        <v>-48680</v>
      </c>
      <c r="D28" s="5">
        <v>-37960</v>
      </c>
      <c r="E28" s="21">
        <v>-21470</v>
      </c>
    </row>
    <row r="29" spans="1:6" ht="15.75" x14ac:dyDescent="0.25">
      <c r="A29" s="6" t="s">
        <v>38</v>
      </c>
      <c r="B29" s="5">
        <v>300</v>
      </c>
      <c r="C29" s="5">
        <v>35550</v>
      </c>
      <c r="D29" s="5">
        <v>50878</v>
      </c>
      <c r="E29" s="21">
        <v>50871</v>
      </c>
    </row>
    <row r="30" spans="1:6" ht="15.75" x14ac:dyDescent="0.25">
      <c r="A30" s="6" t="s">
        <v>39</v>
      </c>
      <c r="B30" s="5">
        <v>15342</v>
      </c>
      <c r="C30" s="5">
        <v>10282</v>
      </c>
      <c r="D30" s="5">
        <v>-13268</v>
      </c>
      <c r="E30" s="21">
        <v>-16361</v>
      </c>
    </row>
    <row r="31" spans="1:6" ht="15.75" x14ac:dyDescent="0.25">
      <c r="A31" s="14" t="s">
        <v>8</v>
      </c>
      <c r="B31" s="5">
        <v>-139</v>
      </c>
      <c r="C31" s="5">
        <v>-2848</v>
      </c>
      <c r="D31" s="5">
        <v>-350</v>
      </c>
      <c r="E31" s="21">
        <v>13040</v>
      </c>
    </row>
    <row r="32" spans="1:6" ht="15.75" x14ac:dyDescent="0.25">
      <c r="A32" s="14" t="s">
        <v>9</v>
      </c>
      <c r="B32" s="5">
        <v>692072</v>
      </c>
      <c r="C32" s="5">
        <v>674071</v>
      </c>
      <c r="D32" s="5">
        <v>645469</v>
      </c>
      <c r="E32" s="10">
        <v>636505</v>
      </c>
    </row>
    <row r="33" spans="1:5" ht="15.75" x14ac:dyDescent="0.25">
      <c r="A33" s="14" t="s">
        <v>10</v>
      </c>
      <c r="B33" s="5">
        <f>B34+B35</f>
        <v>273663</v>
      </c>
      <c r="C33" s="5">
        <f>C34+C35</f>
        <v>203092</v>
      </c>
      <c r="D33" s="5">
        <f>D34+D35</f>
        <v>194116</v>
      </c>
      <c r="E33" s="10">
        <v>204776</v>
      </c>
    </row>
    <row r="34" spans="1:5" ht="15.75" x14ac:dyDescent="0.25">
      <c r="A34" s="14" t="s">
        <v>11</v>
      </c>
      <c r="B34" s="5">
        <v>1406</v>
      </c>
      <c r="C34" s="5">
        <v>1688</v>
      </c>
      <c r="D34" s="5">
        <v>1801</v>
      </c>
      <c r="E34" s="21">
        <v>1654</v>
      </c>
    </row>
    <row r="35" spans="1:5" ht="15.75" x14ac:dyDescent="0.25">
      <c r="A35" s="14" t="s">
        <v>12</v>
      </c>
      <c r="B35" s="5">
        <v>272257</v>
      </c>
      <c r="C35" s="5">
        <v>201404</v>
      </c>
      <c r="D35" s="5">
        <v>192315</v>
      </c>
      <c r="E35" s="21">
        <v>203122</v>
      </c>
    </row>
    <row r="36" spans="1:5" ht="15.75" x14ac:dyDescent="0.25">
      <c r="A36" s="14" t="s">
        <v>13</v>
      </c>
      <c r="B36" s="5">
        <v>418409</v>
      </c>
      <c r="C36" s="5">
        <v>470979</v>
      </c>
      <c r="D36" s="5">
        <v>451353</v>
      </c>
      <c r="E36" s="10">
        <v>431729</v>
      </c>
    </row>
    <row r="37" spans="1:5" ht="15.75" x14ac:dyDescent="0.25">
      <c r="A37" s="14" t="s">
        <v>14</v>
      </c>
      <c r="B37" s="5">
        <v>269100</v>
      </c>
      <c r="C37" s="5">
        <v>269100</v>
      </c>
      <c r="D37" s="5">
        <v>269100</v>
      </c>
      <c r="E37" s="10">
        <v>269100</v>
      </c>
    </row>
    <row r="38" spans="1:5" ht="15.75" x14ac:dyDescent="0.25">
      <c r="A38" s="14" t="s">
        <v>15</v>
      </c>
      <c r="B38" s="5">
        <v>189260701</v>
      </c>
      <c r="C38" s="5">
        <v>204543560</v>
      </c>
      <c r="D38" s="5">
        <v>203282499</v>
      </c>
      <c r="E38" s="10">
        <v>199785922</v>
      </c>
    </row>
    <row r="39" spans="1:5" ht="15.75" x14ac:dyDescent="0.25">
      <c r="A39" s="14" t="s">
        <v>36</v>
      </c>
      <c r="B39" s="7">
        <v>-0.01</v>
      </c>
      <c r="C39" s="22">
        <v>0.28999999999999998</v>
      </c>
      <c r="D39" s="7">
        <v>0.33</v>
      </c>
      <c r="E39" s="11">
        <v>0.33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workbookViewId="0">
      <selection activeCell="G18" sqref="G18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3" t="s">
        <v>1</v>
      </c>
      <c r="C2" s="63"/>
      <c r="D2" s="63"/>
      <c r="E2" s="64"/>
    </row>
    <row r="3" spans="1:5" ht="31.5" x14ac:dyDescent="0.2">
      <c r="A3" s="24" t="s">
        <v>2</v>
      </c>
      <c r="B3" s="25" t="s">
        <v>18</v>
      </c>
      <c r="C3" s="25" t="s">
        <v>19</v>
      </c>
      <c r="D3" s="25" t="s">
        <v>20</v>
      </c>
      <c r="E3" s="25">
        <v>2013</v>
      </c>
    </row>
    <row r="4" spans="1:5" ht="15.75" x14ac:dyDescent="0.25">
      <c r="A4" s="14" t="s">
        <v>5</v>
      </c>
      <c r="B4" s="15">
        <v>270286</v>
      </c>
      <c r="C4" s="15">
        <v>511104</v>
      </c>
      <c r="D4" s="15">
        <v>750529</v>
      </c>
      <c r="E4" s="16">
        <v>991372</v>
      </c>
    </row>
    <row r="5" spans="1:5" ht="15.75" x14ac:dyDescent="0.25">
      <c r="A5" s="14" t="s">
        <v>6</v>
      </c>
      <c r="B5" s="15">
        <v>3554</v>
      </c>
      <c r="C5" s="15">
        <v>1755</v>
      </c>
      <c r="D5" s="15">
        <v>4340</v>
      </c>
      <c r="E5" s="16">
        <v>9876</v>
      </c>
    </row>
    <row r="6" spans="1:5" ht="15.75" x14ac:dyDescent="0.25">
      <c r="A6" s="14" t="s">
        <v>7</v>
      </c>
      <c r="B6" s="15">
        <v>2416</v>
      </c>
      <c r="C6" s="15">
        <v>-389</v>
      </c>
      <c r="D6" s="15">
        <v>-1108</v>
      </c>
      <c r="E6" s="16">
        <v>4556</v>
      </c>
    </row>
    <row r="7" spans="1:5" ht="15.75" x14ac:dyDescent="0.25">
      <c r="A7" s="14" t="s">
        <v>29</v>
      </c>
      <c r="B7" s="15">
        <v>1764</v>
      </c>
      <c r="C7" s="15">
        <v>-2409</v>
      </c>
      <c r="D7" s="15">
        <v>-4211</v>
      </c>
      <c r="E7" s="16">
        <v>626</v>
      </c>
    </row>
    <row r="8" spans="1:5" ht="15.75" x14ac:dyDescent="0.25">
      <c r="A8" s="6" t="s">
        <v>37</v>
      </c>
      <c r="B8" s="15">
        <v>-18606</v>
      </c>
      <c r="C8" s="15">
        <v>11381</v>
      </c>
      <c r="D8" s="15">
        <v>42455</v>
      </c>
      <c r="E8" s="16">
        <v>56103</v>
      </c>
    </row>
    <row r="9" spans="1:5" ht="15.75" x14ac:dyDescent="0.25">
      <c r="A9" s="6" t="s">
        <v>38</v>
      </c>
      <c r="B9" s="15">
        <v>-3893</v>
      </c>
      <c r="C9" s="15">
        <v>-47418</v>
      </c>
      <c r="D9" s="15">
        <v>-37374</v>
      </c>
      <c r="E9" s="16">
        <v>-37635</v>
      </c>
    </row>
    <row r="10" spans="1:5" ht="15.75" x14ac:dyDescent="0.25">
      <c r="A10" s="6" t="s">
        <v>39</v>
      </c>
      <c r="B10" s="15">
        <v>-2413</v>
      </c>
      <c r="C10" s="15">
        <v>8831</v>
      </c>
      <c r="D10" s="15">
        <v>-36397</v>
      </c>
      <c r="E10" s="16">
        <v>-48270</v>
      </c>
    </row>
    <row r="11" spans="1:5" ht="15.75" x14ac:dyDescent="0.25">
      <c r="A11" s="14" t="s">
        <v>8</v>
      </c>
      <c r="B11" s="15">
        <v>-24912</v>
      </c>
      <c r="C11" s="15">
        <v>-27206</v>
      </c>
      <c r="D11" s="15">
        <v>-31316</v>
      </c>
      <c r="E11" s="16">
        <v>-29802</v>
      </c>
    </row>
    <row r="12" spans="1:5" ht="15.75" x14ac:dyDescent="0.25">
      <c r="A12" s="14" t="s">
        <v>9</v>
      </c>
      <c r="B12" s="15">
        <v>930450</v>
      </c>
      <c r="C12" s="15">
        <v>903200</v>
      </c>
      <c r="D12" s="15">
        <v>863103</v>
      </c>
      <c r="E12" s="16">
        <v>894988</v>
      </c>
    </row>
    <row r="13" spans="1:5" ht="15.75" x14ac:dyDescent="0.25">
      <c r="A13" s="14" t="s">
        <v>10</v>
      </c>
      <c r="B13" s="15">
        <f>B14+B15</f>
        <v>330579</v>
      </c>
      <c r="C13" s="15">
        <v>307478</v>
      </c>
      <c r="D13" s="15">
        <v>297268</v>
      </c>
      <c r="E13" s="16">
        <v>327676</v>
      </c>
    </row>
    <row r="14" spans="1:5" ht="15.75" x14ac:dyDescent="0.25">
      <c r="A14" s="14" t="s">
        <v>11</v>
      </c>
      <c r="B14" s="15">
        <v>67719</v>
      </c>
      <c r="C14" s="15">
        <v>66785</v>
      </c>
      <c r="D14" s="15">
        <v>63220</v>
      </c>
      <c r="E14" s="16">
        <v>56831</v>
      </c>
    </row>
    <row r="15" spans="1:5" ht="15.75" x14ac:dyDescent="0.25">
      <c r="A15" s="14" t="s">
        <v>12</v>
      </c>
      <c r="B15" s="15">
        <v>262860</v>
      </c>
      <c r="C15" s="15">
        <v>240693</v>
      </c>
      <c r="D15" s="15">
        <v>234048</v>
      </c>
      <c r="E15" s="16">
        <v>270845</v>
      </c>
    </row>
    <row r="16" spans="1:5" ht="15.75" x14ac:dyDescent="0.25">
      <c r="A16" s="14" t="s">
        <v>13</v>
      </c>
      <c r="B16" s="15">
        <v>599871</v>
      </c>
      <c r="C16" s="15">
        <v>595722</v>
      </c>
      <c r="D16" s="15">
        <v>565735</v>
      </c>
      <c r="E16" s="16">
        <v>567312</v>
      </c>
    </row>
    <row r="17" spans="1:5" ht="15.75" x14ac:dyDescent="0.25">
      <c r="A17" s="14" t="s">
        <v>14</v>
      </c>
      <c r="B17" s="15">
        <v>269101</v>
      </c>
      <c r="C17" s="15">
        <v>269101</v>
      </c>
      <c r="D17" s="15">
        <v>269101</v>
      </c>
      <c r="E17" s="16">
        <v>26101</v>
      </c>
    </row>
    <row r="18" spans="1:5" ht="15.75" x14ac:dyDescent="0.25">
      <c r="A18" s="14" t="s">
        <v>15</v>
      </c>
      <c r="B18" s="15">
        <v>196534869</v>
      </c>
      <c r="C18" s="15">
        <v>193001114</v>
      </c>
      <c r="D18" s="15">
        <v>191046113</v>
      </c>
      <c r="E18" s="16">
        <v>190574456</v>
      </c>
    </row>
    <row r="19" spans="1:5" ht="15.75" x14ac:dyDescent="0.25">
      <c r="A19" s="14" t="s">
        <v>16</v>
      </c>
      <c r="B19" s="17">
        <v>-0.01</v>
      </c>
      <c r="C19" s="17">
        <v>-0.01</v>
      </c>
      <c r="D19" s="17">
        <v>-0.02</v>
      </c>
      <c r="E19" s="18">
        <v>0.03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8" t="s">
        <v>41</v>
      </c>
      <c r="B21" s="62" t="s">
        <v>1</v>
      </c>
      <c r="C21" s="63"/>
      <c r="D21" s="63"/>
      <c r="E21" s="64"/>
    </row>
    <row r="22" spans="1:5" ht="31.5" x14ac:dyDescent="0.2">
      <c r="A22" s="24" t="s">
        <v>2</v>
      </c>
      <c r="B22" s="25" t="s">
        <v>18</v>
      </c>
      <c r="C22" s="25" t="s">
        <v>19</v>
      </c>
      <c r="D22" s="25" t="s">
        <v>20</v>
      </c>
      <c r="E22" s="25">
        <v>2013</v>
      </c>
    </row>
    <row r="23" spans="1:5" ht="15.75" x14ac:dyDescent="0.25">
      <c r="A23" s="14" t="s">
        <v>5</v>
      </c>
      <c r="B23" s="10">
        <v>176527</v>
      </c>
      <c r="C23" s="10">
        <v>325096</v>
      </c>
      <c r="D23" s="10">
        <v>517851</v>
      </c>
      <c r="E23" s="10">
        <v>744918</v>
      </c>
    </row>
    <row r="24" spans="1:5" ht="15.75" x14ac:dyDescent="0.25">
      <c r="A24" s="14" t="s">
        <v>27</v>
      </c>
      <c r="B24" s="10">
        <v>-363</v>
      </c>
      <c r="C24" s="10">
        <v>-9918</v>
      </c>
      <c r="D24" s="10">
        <v>-14190</v>
      </c>
      <c r="E24" s="10">
        <v>-11717</v>
      </c>
    </row>
    <row r="25" spans="1:5" ht="15.75" x14ac:dyDescent="0.25">
      <c r="A25" s="14" t="s">
        <v>28</v>
      </c>
      <c r="B25" s="10">
        <v>-1384</v>
      </c>
      <c r="C25" s="10">
        <v>1452</v>
      </c>
      <c r="D25" s="10">
        <v>-5285</v>
      </c>
      <c r="E25" s="10">
        <v>-2069</v>
      </c>
    </row>
    <row r="26" spans="1:5" ht="15.75" x14ac:dyDescent="0.25">
      <c r="A26" s="4" t="s">
        <v>29</v>
      </c>
      <c r="B26" s="10">
        <v>-1155</v>
      </c>
      <c r="C26" s="10">
        <v>1836</v>
      </c>
      <c r="D26" s="10">
        <v>-4730</v>
      </c>
      <c r="E26" s="10">
        <v>-1067</v>
      </c>
    </row>
    <row r="27" spans="1:5" ht="15.75" x14ac:dyDescent="0.25">
      <c r="A27" s="6" t="s">
        <v>37</v>
      </c>
      <c r="B27" s="21">
        <v>-14588</v>
      </c>
      <c r="C27" s="10">
        <v>2704</v>
      </c>
      <c r="D27" s="21">
        <v>22147</v>
      </c>
      <c r="E27" s="21">
        <v>30668</v>
      </c>
    </row>
    <row r="28" spans="1:5" ht="15.75" x14ac:dyDescent="0.25">
      <c r="A28" s="6" t="s">
        <v>38</v>
      </c>
      <c r="B28" s="21">
        <v>-3147</v>
      </c>
      <c r="C28" s="10">
        <v>-31385</v>
      </c>
      <c r="D28" s="21">
        <v>-16906</v>
      </c>
      <c r="E28" s="21">
        <v>-14971</v>
      </c>
    </row>
    <row r="29" spans="1:5" ht="15.75" x14ac:dyDescent="0.25">
      <c r="A29" s="6" t="s">
        <v>39</v>
      </c>
      <c r="B29" s="21">
        <v>2206</v>
      </c>
      <c r="C29" s="10">
        <v>13028</v>
      </c>
      <c r="D29" s="21">
        <v>-24822</v>
      </c>
      <c r="E29" s="21">
        <v>-33060</v>
      </c>
    </row>
    <row r="30" spans="1:5" ht="15.75" x14ac:dyDescent="0.25">
      <c r="A30" s="14" t="s">
        <v>8</v>
      </c>
      <c r="B30" s="21">
        <v>-15529</v>
      </c>
      <c r="C30" s="10">
        <v>-15653</v>
      </c>
      <c r="D30" s="21">
        <v>-19581</v>
      </c>
      <c r="E30" s="21">
        <v>-17363</v>
      </c>
    </row>
    <row r="31" spans="1:5" ht="15.75" x14ac:dyDescent="0.25">
      <c r="A31" s="14" t="s">
        <v>9</v>
      </c>
      <c r="B31" s="10">
        <v>813216</v>
      </c>
      <c r="C31" s="10">
        <v>803078</v>
      </c>
      <c r="D31" s="10">
        <v>783507</v>
      </c>
      <c r="E31" s="10">
        <v>819647</v>
      </c>
    </row>
    <row r="32" spans="1:5" ht="15.75" x14ac:dyDescent="0.25">
      <c r="A32" s="14" t="s">
        <v>10</v>
      </c>
      <c r="B32" s="10">
        <v>211788</v>
      </c>
      <c r="C32" s="10">
        <v>198648</v>
      </c>
      <c r="D32" s="10">
        <v>213214</v>
      </c>
      <c r="E32" s="10">
        <v>249481</v>
      </c>
    </row>
    <row r="33" spans="1:5" ht="15.75" x14ac:dyDescent="0.25">
      <c r="A33" s="14" t="s">
        <v>11</v>
      </c>
      <c r="B33" s="21">
        <v>36093</v>
      </c>
      <c r="C33" s="10">
        <v>32779</v>
      </c>
      <c r="D33" s="21">
        <v>30270</v>
      </c>
      <c r="E33" s="21">
        <v>25081</v>
      </c>
    </row>
    <row r="34" spans="1:5" ht="15.75" x14ac:dyDescent="0.25">
      <c r="A34" s="14" t="s">
        <v>12</v>
      </c>
      <c r="B34" s="21">
        <v>175695</v>
      </c>
      <c r="C34" s="10">
        <v>165869</v>
      </c>
      <c r="D34" s="21">
        <v>182944</v>
      </c>
      <c r="E34" s="21">
        <v>224400</v>
      </c>
    </row>
    <row r="35" spans="1:5" ht="15.75" x14ac:dyDescent="0.25">
      <c r="A35" s="14" t="s">
        <v>13</v>
      </c>
      <c r="B35" s="10">
        <v>601428</v>
      </c>
      <c r="C35" s="10">
        <v>604430</v>
      </c>
      <c r="D35" s="10">
        <v>570293</v>
      </c>
      <c r="E35" s="10">
        <v>570166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269101</v>
      </c>
      <c r="E36" s="10">
        <v>269101</v>
      </c>
    </row>
    <row r="37" spans="1:5" ht="15.75" x14ac:dyDescent="0.25">
      <c r="A37" s="14" t="s">
        <v>15</v>
      </c>
      <c r="B37" s="10">
        <v>196534869</v>
      </c>
      <c r="C37" s="10">
        <v>193001114</v>
      </c>
      <c r="D37" s="10">
        <v>191046113</v>
      </c>
      <c r="E37" s="10">
        <v>190574456</v>
      </c>
    </row>
    <row r="38" spans="1:5" ht="15.75" x14ac:dyDescent="0.25">
      <c r="A38" s="14" t="s">
        <v>36</v>
      </c>
      <c r="B38" s="11">
        <v>-0.01</v>
      </c>
      <c r="C38" s="7">
        <v>0.01</v>
      </c>
      <c r="D38" s="20">
        <v>-0.02</v>
      </c>
      <c r="E38" s="11">
        <v>-0.01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B39" sqref="B39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3.5" thickBot="1" x14ac:dyDescent="0.25"/>
    <row r="2" spans="1:5" ht="25.5" customHeight="1" thickBot="1" x14ac:dyDescent="0.25">
      <c r="A2" s="28" t="s">
        <v>0</v>
      </c>
      <c r="B2" s="62" t="s">
        <v>1</v>
      </c>
      <c r="C2" s="63"/>
      <c r="D2" s="63"/>
      <c r="E2" s="64"/>
    </row>
    <row r="3" spans="1:5" ht="31.5" x14ac:dyDescent="0.2">
      <c r="A3" s="24" t="s">
        <v>2</v>
      </c>
      <c r="B3" s="25" t="s">
        <v>21</v>
      </c>
      <c r="C3" s="25" t="s">
        <v>22</v>
      </c>
      <c r="D3" s="25" t="s">
        <v>23</v>
      </c>
      <c r="E3" s="25">
        <v>2014</v>
      </c>
    </row>
    <row r="4" spans="1:5" ht="15.75" x14ac:dyDescent="0.25">
      <c r="A4" s="19" t="s">
        <v>5</v>
      </c>
      <c r="B4" s="10">
        <v>251447</v>
      </c>
      <c r="C4" s="10">
        <v>503073</v>
      </c>
      <c r="D4" s="10">
        <v>757472</v>
      </c>
      <c r="E4" s="10">
        <v>987533</v>
      </c>
    </row>
    <row r="5" spans="1:5" ht="15.75" x14ac:dyDescent="0.25">
      <c r="A5" s="19" t="s">
        <v>27</v>
      </c>
      <c r="B5" s="10">
        <v>-198</v>
      </c>
      <c r="C5" s="10">
        <v>2606</v>
      </c>
      <c r="D5" s="10">
        <v>10621</v>
      </c>
      <c r="E5" s="10">
        <v>20762</v>
      </c>
    </row>
    <row r="6" spans="1:5" ht="15.75" x14ac:dyDescent="0.25">
      <c r="A6" s="19" t="s">
        <v>28</v>
      </c>
      <c r="B6" s="10">
        <v>-2358</v>
      </c>
      <c r="C6" s="10">
        <v>-1185</v>
      </c>
      <c r="D6" s="10">
        <v>5369</v>
      </c>
      <c r="E6" s="10">
        <v>18137</v>
      </c>
    </row>
    <row r="7" spans="1:5" ht="15.75" x14ac:dyDescent="0.25">
      <c r="A7" s="19" t="s">
        <v>29</v>
      </c>
      <c r="B7" s="10">
        <v>-2822</v>
      </c>
      <c r="C7" s="10">
        <v>542</v>
      </c>
      <c r="D7" s="10">
        <v>5854</v>
      </c>
      <c r="E7" s="10">
        <v>15348</v>
      </c>
    </row>
    <row r="8" spans="1:5" ht="15.75" x14ac:dyDescent="0.25">
      <c r="A8" s="6" t="s">
        <v>37</v>
      </c>
      <c r="B8" s="10">
        <v>22372</v>
      </c>
      <c r="C8" s="10">
        <v>28228</v>
      </c>
      <c r="D8" s="10">
        <v>32921</v>
      </c>
      <c r="E8" s="10">
        <v>39997</v>
      </c>
    </row>
    <row r="9" spans="1:5" ht="15.75" x14ac:dyDescent="0.25">
      <c r="A9" s="6" t="s">
        <v>38</v>
      </c>
      <c r="B9" s="10">
        <v>-3833</v>
      </c>
      <c r="C9" s="10">
        <v>-10598</v>
      </c>
      <c r="D9" s="10">
        <v>-80126</v>
      </c>
      <c r="E9" s="10">
        <v>-86296</v>
      </c>
    </row>
    <row r="10" spans="1:5" ht="15.75" x14ac:dyDescent="0.25">
      <c r="A10" s="6" t="s">
        <v>39</v>
      </c>
      <c r="B10" s="10">
        <v>-16639</v>
      </c>
      <c r="C10" s="10">
        <v>-18226</v>
      </c>
      <c r="D10" s="10">
        <v>50212</v>
      </c>
      <c r="E10" s="10">
        <v>45300</v>
      </c>
    </row>
    <row r="11" spans="1:5" ht="15.75" x14ac:dyDescent="0.25">
      <c r="A11" s="19" t="s">
        <v>8</v>
      </c>
      <c r="B11" s="10">
        <v>1900</v>
      </c>
      <c r="C11" s="10">
        <v>-596</v>
      </c>
      <c r="D11" s="10">
        <v>3007</v>
      </c>
      <c r="E11" s="10">
        <v>-999</v>
      </c>
    </row>
    <row r="12" spans="1:5" ht="15.75" x14ac:dyDescent="0.25">
      <c r="A12" s="19" t="s">
        <v>9</v>
      </c>
      <c r="B12" s="10">
        <v>882997</v>
      </c>
      <c r="C12" s="10">
        <v>874608</v>
      </c>
      <c r="D12" s="10">
        <v>948873</v>
      </c>
      <c r="E12" s="10">
        <v>944798</v>
      </c>
    </row>
    <row r="13" spans="1:5" ht="15.75" x14ac:dyDescent="0.25">
      <c r="A13" s="19" t="s">
        <v>10</v>
      </c>
      <c r="B13" s="10">
        <f>B14+B15</f>
        <v>319870</v>
      </c>
      <c r="C13" s="10">
        <v>315113</v>
      </c>
      <c r="D13" s="10">
        <v>315604</v>
      </c>
      <c r="E13" s="10">
        <v>302036</v>
      </c>
    </row>
    <row r="14" spans="1:5" ht="15.75" x14ac:dyDescent="0.25">
      <c r="A14" s="19" t="s">
        <v>11</v>
      </c>
      <c r="B14" s="10">
        <v>53352</v>
      </c>
      <c r="C14" s="10">
        <v>47655</v>
      </c>
      <c r="D14" s="10">
        <v>45766</v>
      </c>
      <c r="E14" s="10">
        <v>46943</v>
      </c>
    </row>
    <row r="15" spans="1:5" ht="15.75" x14ac:dyDescent="0.25">
      <c r="A15" s="19" t="s">
        <v>12</v>
      </c>
      <c r="B15" s="10">
        <v>266518</v>
      </c>
      <c r="C15" s="10">
        <v>267458</v>
      </c>
      <c r="D15" s="10">
        <v>269838</v>
      </c>
      <c r="E15" s="10">
        <f>E13-E14</f>
        <v>255093</v>
      </c>
    </row>
    <row r="16" spans="1:5" ht="15.75" x14ac:dyDescent="0.25">
      <c r="A16" s="19" t="s">
        <v>13</v>
      </c>
      <c r="B16" s="10">
        <v>563127</v>
      </c>
      <c r="C16" s="10">
        <v>559495</v>
      </c>
      <c r="D16" s="10">
        <v>633269</v>
      </c>
      <c r="E16" s="10">
        <v>642762</v>
      </c>
    </row>
    <row r="17" spans="1:5" ht="15.75" x14ac:dyDescent="0.25">
      <c r="A17" s="19" t="s">
        <v>14</v>
      </c>
      <c r="B17" s="10">
        <v>269101</v>
      </c>
      <c r="C17" s="10">
        <v>269101</v>
      </c>
      <c r="D17" s="10">
        <v>260000</v>
      </c>
      <c r="E17" s="10">
        <v>260000</v>
      </c>
    </row>
    <row r="18" spans="1:5" ht="15.75" x14ac:dyDescent="0.25">
      <c r="A18" s="19" t="s">
        <v>15</v>
      </c>
      <c r="B18" s="10">
        <v>184328884</v>
      </c>
      <c r="C18" s="10">
        <v>185161942</v>
      </c>
      <c r="D18" s="10">
        <v>186169790</v>
      </c>
      <c r="E18" s="10">
        <v>187852822.59999999</v>
      </c>
    </row>
    <row r="19" spans="1:5" ht="15.75" x14ac:dyDescent="0.25">
      <c r="A19" s="19" t="s">
        <v>16</v>
      </c>
      <c r="B19" s="11">
        <v>-0.02</v>
      </c>
      <c r="C19" s="20">
        <v>3.0000000000000001E-3</v>
      </c>
      <c r="D19" s="20">
        <v>3.1E-2</v>
      </c>
      <c r="E19" s="20">
        <v>8.2000000000000003E-2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27" t="s">
        <v>41</v>
      </c>
      <c r="B21" s="63" t="s">
        <v>1</v>
      </c>
      <c r="C21" s="63"/>
      <c r="D21" s="63"/>
      <c r="E21" s="64"/>
    </row>
    <row r="22" spans="1:5" ht="31.5" x14ac:dyDescent="0.2">
      <c r="A22" s="24" t="s">
        <v>2</v>
      </c>
      <c r="B22" s="25" t="s">
        <v>21</v>
      </c>
      <c r="C22" s="25" t="s">
        <v>22</v>
      </c>
      <c r="D22" s="25" t="s">
        <v>23</v>
      </c>
      <c r="E22" s="25">
        <v>2014</v>
      </c>
    </row>
    <row r="23" spans="1:5" ht="15.75" x14ac:dyDescent="0.25">
      <c r="A23" s="14" t="s">
        <v>5</v>
      </c>
      <c r="B23" s="10">
        <v>191520</v>
      </c>
      <c r="C23" s="10">
        <v>380294</v>
      </c>
      <c r="D23" s="10">
        <v>757472</v>
      </c>
      <c r="E23" s="10">
        <v>776477</v>
      </c>
    </row>
    <row r="24" spans="1:5" ht="15.75" x14ac:dyDescent="0.25">
      <c r="A24" s="14" t="s">
        <v>27</v>
      </c>
      <c r="B24" s="10">
        <v>-2953</v>
      </c>
      <c r="C24" s="10">
        <v>-2809</v>
      </c>
      <c r="D24" s="10">
        <v>10621</v>
      </c>
      <c r="E24" s="10">
        <v>3321</v>
      </c>
    </row>
    <row r="25" spans="1:5" ht="15.75" x14ac:dyDescent="0.25">
      <c r="A25" s="14" t="s">
        <v>28</v>
      </c>
      <c r="B25" s="10">
        <v>-4798</v>
      </c>
      <c r="C25" s="10">
        <v>9538</v>
      </c>
      <c r="D25" s="10">
        <v>5369</v>
      </c>
      <c r="E25" s="10">
        <v>17197</v>
      </c>
    </row>
    <row r="26" spans="1:5" ht="15.75" x14ac:dyDescent="0.25">
      <c r="A26" s="4" t="s">
        <v>29</v>
      </c>
      <c r="B26" s="10">
        <v>-4766</v>
      </c>
      <c r="C26" s="10">
        <v>12196</v>
      </c>
      <c r="D26" s="10">
        <v>5854</v>
      </c>
      <c r="E26" s="10">
        <v>17804</v>
      </c>
    </row>
    <row r="27" spans="1:5" ht="15.75" x14ac:dyDescent="0.25">
      <c r="A27" s="6" t="s">
        <v>37</v>
      </c>
      <c r="B27" s="21">
        <v>11946</v>
      </c>
      <c r="C27" s="10">
        <v>29952</v>
      </c>
      <c r="D27" s="21">
        <v>32921</v>
      </c>
      <c r="E27" s="21">
        <v>30588</v>
      </c>
    </row>
    <row r="28" spans="1:5" ht="15.75" x14ac:dyDescent="0.25">
      <c r="A28" s="6" t="s">
        <v>38</v>
      </c>
      <c r="B28" s="21">
        <v>-2277</v>
      </c>
      <c r="C28" s="10">
        <v>-7770</v>
      </c>
      <c r="D28" s="21">
        <v>-80126</v>
      </c>
      <c r="E28" s="21">
        <v>-68037</v>
      </c>
    </row>
    <row r="29" spans="1:5" ht="15.75" x14ac:dyDescent="0.25">
      <c r="A29" s="6" t="s">
        <v>39</v>
      </c>
      <c r="B29" s="21">
        <v>-7948</v>
      </c>
      <c r="C29" s="10">
        <v>-23219</v>
      </c>
      <c r="D29" s="21">
        <v>50212</v>
      </c>
      <c r="E29" s="21">
        <v>36367</v>
      </c>
    </row>
    <row r="30" spans="1:5" ht="15.75" x14ac:dyDescent="0.25">
      <c r="A30" s="14" t="s">
        <v>8</v>
      </c>
      <c r="B30" s="21">
        <v>1721</v>
      </c>
      <c r="C30" s="10">
        <v>-1037</v>
      </c>
      <c r="D30" s="21">
        <v>3007</v>
      </c>
      <c r="E30" s="21">
        <v>-1082</v>
      </c>
    </row>
    <row r="31" spans="1:5" ht="15.75" x14ac:dyDescent="0.25">
      <c r="A31" s="14" t="s">
        <v>9</v>
      </c>
      <c r="B31" s="10">
        <v>801352</v>
      </c>
      <c r="C31" s="10">
        <v>795183</v>
      </c>
      <c r="D31" s="10">
        <v>948873</v>
      </c>
      <c r="E31" s="10">
        <v>849221</v>
      </c>
    </row>
    <row r="32" spans="1:5" ht="15.75" x14ac:dyDescent="0.25">
      <c r="A32" s="14" t="s">
        <v>10</v>
      </c>
      <c r="B32" s="10">
        <v>237315</v>
      </c>
      <c r="C32" s="10">
        <v>221180</v>
      </c>
      <c r="D32" s="10">
        <v>315604</v>
      </c>
      <c r="E32" s="10">
        <v>201148</v>
      </c>
    </row>
    <row r="33" spans="1:5" ht="15.75" x14ac:dyDescent="0.25">
      <c r="A33" s="14" t="s">
        <v>11</v>
      </c>
      <c r="B33" s="21">
        <v>22579</v>
      </c>
      <c r="C33" s="10">
        <v>17477</v>
      </c>
      <c r="D33" s="21">
        <v>45766</v>
      </c>
      <c r="E33" s="21">
        <v>18125</v>
      </c>
    </row>
    <row r="34" spans="1:5" ht="15.75" x14ac:dyDescent="0.25">
      <c r="A34" s="14" t="s">
        <v>12</v>
      </c>
      <c r="B34" s="21">
        <v>214736</v>
      </c>
      <c r="C34" s="10">
        <v>203703</v>
      </c>
      <c r="D34" s="21">
        <v>269838</v>
      </c>
      <c r="E34" s="21">
        <v>183023</v>
      </c>
    </row>
    <row r="35" spans="1:5" ht="15.75" x14ac:dyDescent="0.25">
      <c r="A35" s="14" t="s">
        <v>13</v>
      </c>
      <c r="B35" s="10">
        <v>564037</v>
      </c>
      <c r="C35" s="10">
        <v>574003</v>
      </c>
      <c r="D35" s="10">
        <v>633269</v>
      </c>
      <c r="E35" s="10">
        <v>648073</v>
      </c>
    </row>
    <row r="36" spans="1:5" ht="15.75" x14ac:dyDescent="0.25">
      <c r="A36" s="14" t="s">
        <v>14</v>
      </c>
      <c r="B36" s="10">
        <v>269101</v>
      </c>
      <c r="C36" s="10">
        <v>269101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184328884</v>
      </c>
      <c r="C37" s="10">
        <v>185161942</v>
      </c>
      <c r="D37" s="10">
        <v>186169790</v>
      </c>
      <c r="E37" s="10">
        <v>187852823</v>
      </c>
    </row>
    <row r="38" spans="1:5" ht="15.75" x14ac:dyDescent="0.25">
      <c r="A38" s="14" t="s">
        <v>36</v>
      </c>
      <c r="B38" s="11">
        <v>-0.03</v>
      </c>
      <c r="C38" s="7">
        <v>7.0000000000000007E-2</v>
      </c>
      <c r="D38" s="20">
        <v>3.1E-2</v>
      </c>
      <c r="E38" s="11">
        <v>9.5000000000000001E-2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I23" sqref="I23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3" t="s">
        <v>1</v>
      </c>
      <c r="C2" s="63"/>
      <c r="D2" s="63"/>
      <c r="E2" s="64"/>
    </row>
    <row r="3" spans="1:5" ht="31.5" x14ac:dyDescent="0.2">
      <c r="A3" s="24" t="s">
        <v>2</v>
      </c>
      <c r="B3" s="25" t="s">
        <v>24</v>
      </c>
      <c r="C3" s="25" t="s">
        <v>25</v>
      </c>
      <c r="D3" s="25" t="s">
        <v>26</v>
      </c>
      <c r="E3" s="25">
        <v>2015</v>
      </c>
    </row>
    <row r="4" spans="1:5" ht="15.75" x14ac:dyDescent="0.25">
      <c r="A4" s="14" t="s">
        <v>5</v>
      </c>
      <c r="B4" s="10">
        <v>246238</v>
      </c>
      <c r="C4" s="10">
        <f>'[1]RZ I S GK ALC'!$B$4</f>
        <v>471604</v>
      </c>
      <c r="D4" s="10">
        <v>673783</v>
      </c>
      <c r="E4" s="10">
        <v>841918</v>
      </c>
    </row>
    <row r="5" spans="1:5" ht="15.75" x14ac:dyDescent="0.25">
      <c r="A5" s="14" t="s">
        <v>27</v>
      </c>
      <c r="B5" s="10">
        <v>-1293</v>
      </c>
      <c r="C5" s="10">
        <f>'[1]RZ I S GK ALC'!$B$12</f>
        <v>-7333</v>
      </c>
      <c r="D5" s="10">
        <v>-15729</v>
      </c>
      <c r="E5" s="10">
        <v>-32384</v>
      </c>
    </row>
    <row r="6" spans="1:5" ht="15.75" x14ac:dyDescent="0.25">
      <c r="A6" s="14" t="s">
        <v>28</v>
      </c>
      <c r="B6" s="10">
        <v>-494</v>
      </c>
      <c r="C6" s="10">
        <f>'[1]RZ I S GK ALC'!$B$17</f>
        <v>-9136</v>
      </c>
      <c r="D6" s="10">
        <v>-17822</v>
      </c>
      <c r="E6" s="10">
        <v>-35478</v>
      </c>
    </row>
    <row r="7" spans="1:5" ht="15.75" x14ac:dyDescent="0.25">
      <c r="A7" s="4" t="s">
        <v>29</v>
      </c>
      <c r="B7" s="10">
        <v>73</v>
      </c>
      <c r="C7" s="10">
        <f>'[1]RZ I S GK ALC'!$B$19</f>
        <v>-7771</v>
      </c>
      <c r="D7" s="10">
        <v>-16503</v>
      </c>
      <c r="E7" s="10">
        <v>-32942</v>
      </c>
    </row>
    <row r="8" spans="1:5" ht="15.75" x14ac:dyDescent="0.25">
      <c r="A8" s="6" t="s">
        <v>37</v>
      </c>
      <c r="B8" s="10">
        <v>22413</v>
      </c>
      <c r="C8" s="10">
        <v>28880</v>
      </c>
      <c r="D8" s="10">
        <v>41294</v>
      </c>
      <c r="E8" s="10">
        <v>59048</v>
      </c>
    </row>
    <row r="9" spans="1:5" ht="15.75" x14ac:dyDescent="0.25">
      <c r="A9" s="6" t="s">
        <v>38</v>
      </c>
      <c r="B9" s="10">
        <v>17274</v>
      </c>
      <c r="C9" s="10">
        <v>10057</v>
      </c>
      <c r="D9" s="10">
        <v>12731</v>
      </c>
      <c r="E9" s="10">
        <v>174</v>
      </c>
    </row>
    <row r="10" spans="1:5" ht="15.75" x14ac:dyDescent="0.25">
      <c r="A10" s="6" t="s">
        <v>39</v>
      </c>
      <c r="B10" s="10">
        <v>-37643</v>
      </c>
      <c r="C10" s="10">
        <v>-37520</v>
      </c>
      <c r="D10" s="10">
        <v>-53004</v>
      </c>
      <c r="E10" s="10">
        <v>-57890</v>
      </c>
    </row>
    <row r="11" spans="1:5" ht="15.75" x14ac:dyDescent="0.25">
      <c r="A11" s="14" t="s">
        <v>8</v>
      </c>
      <c r="B11" s="10">
        <v>2044</v>
      </c>
      <c r="C11" s="10">
        <v>1417</v>
      </c>
      <c r="D11" s="10">
        <v>1021</v>
      </c>
      <c r="E11" s="10">
        <v>1332</v>
      </c>
    </row>
    <row r="12" spans="1:5" ht="15.75" x14ac:dyDescent="0.25">
      <c r="A12" s="14" t="s">
        <v>9</v>
      </c>
      <c r="B12" s="10">
        <v>941265</v>
      </c>
      <c r="C12" s="10">
        <v>918428</v>
      </c>
      <c r="D12" s="10">
        <v>849792</v>
      </c>
      <c r="E12" s="10">
        <v>818962</v>
      </c>
    </row>
    <row r="13" spans="1:5" ht="15.75" x14ac:dyDescent="0.25">
      <c r="A13" s="14" t="s">
        <v>10</v>
      </c>
      <c r="B13" s="10">
        <v>304949</v>
      </c>
      <c r="C13" s="10">
        <v>304313</v>
      </c>
      <c r="D13" s="10">
        <v>251859</v>
      </c>
      <c r="E13" s="10">
        <f>'[2]bilans GK ALC'!$B$45</f>
        <v>244191</v>
      </c>
    </row>
    <row r="14" spans="1:5" ht="15.75" x14ac:dyDescent="0.25">
      <c r="A14" s="14" t="s">
        <v>11</v>
      </c>
      <c r="B14" s="10">
        <v>45620</v>
      </c>
      <c r="C14" s="10">
        <v>44057</v>
      </c>
      <c r="D14" s="10">
        <v>43416</v>
      </c>
      <c r="E14" s="10">
        <f>'[2]bilans GK ALC'!$B$31</f>
        <v>36727</v>
      </c>
    </row>
    <row r="15" spans="1:5" ht="15.75" x14ac:dyDescent="0.25">
      <c r="A15" s="14" t="s">
        <v>12</v>
      </c>
      <c r="B15" s="10">
        <v>273758</v>
      </c>
      <c r="C15" s="10">
        <f>C13-C14</f>
        <v>260256</v>
      </c>
      <c r="D15" s="10">
        <v>208443</v>
      </c>
      <c r="E15" s="10">
        <f>E13-E14</f>
        <v>207464</v>
      </c>
    </row>
    <row r="16" spans="1:5" ht="15.75" x14ac:dyDescent="0.25">
      <c r="A16" s="14" t="s">
        <v>13</v>
      </c>
      <c r="B16" s="10">
        <v>621887</v>
      </c>
      <c r="C16" s="10">
        <v>614115</v>
      </c>
      <c r="D16" s="10">
        <v>597933</v>
      </c>
      <c r="E16" s="10">
        <f>'[2]bilans GK ALC'!$B$30</f>
        <v>574771</v>
      </c>
    </row>
    <row r="17" spans="1:5" ht="15.75" x14ac:dyDescent="0.25">
      <c r="A17" s="14" t="s">
        <v>14</v>
      </c>
      <c r="B17" s="10">
        <v>260000</v>
      </c>
      <c r="C17" s="5">
        <v>260000</v>
      </c>
      <c r="D17" s="10">
        <f>'[2]bilans GK ALC'!$B$23</f>
        <v>260000</v>
      </c>
      <c r="E17" s="10">
        <f>'[2]bilans GK ALC'!$B$23</f>
        <v>260000</v>
      </c>
    </row>
    <row r="18" spans="1:5" ht="15.75" x14ac:dyDescent="0.25">
      <c r="A18" s="14" t="s">
        <v>15</v>
      </c>
      <c r="B18" s="10">
        <v>195006789</v>
      </c>
      <c r="C18" s="5">
        <v>194316625</v>
      </c>
      <c r="D18" s="10">
        <v>194022222</v>
      </c>
      <c r="E18" s="10">
        <f>'[2]r-k_ALC'!$B$23</f>
        <v>193243375</v>
      </c>
    </row>
    <row r="19" spans="1:5" ht="15.75" x14ac:dyDescent="0.25">
      <c r="A19" s="14" t="s">
        <v>16</v>
      </c>
      <c r="B19" s="20">
        <v>0</v>
      </c>
      <c r="C19" s="14">
        <v>-0.04</v>
      </c>
      <c r="D19" s="20">
        <v>-8.5000000000000006E-2</v>
      </c>
      <c r="E19" s="11">
        <v>-0.17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3">
      <c r="A21" s="26" t="s">
        <v>41</v>
      </c>
      <c r="B21" s="67" t="s">
        <v>1</v>
      </c>
      <c r="C21" s="67"/>
      <c r="D21" s="67"/>
      <c r="E21" s="68"/>
    </row>
    <row r="22" spans="1:5" ht="31.5" x14ac:dyDescent="0.2">
      <c r="A22" s="24" t="s">
        <v>2</v>
      </c>
      <c r="B22" s="25" t="s">
        <v>24</v>
      </c>
      <c r="C22" s="25" t="s">
        <v>25</v>
      </c>
      <c r="D22" s="25" t="s">
        <v>26</v>
      </c>
      <c r="E22" s="25">
        <v>2015</v>
      </c>
    </row>
    <row r="23" spans="1:5" ht="15.75" x14ac:dyDescent="0.25">
      <c r="A23" s="14" t="s">
        <v>5</v>
      </c>
      <c r="B23" s="10">
        <v>177428</v>
      </c>
      <c r="C23" s="10">
        <v>341742</v>
      </c>
      <c r="D23" s="10">
        <v>490718</v>
      </c>
      <c r="E23" s="10">
        <v>625485</v>
      </c>
    </row>
    <row r="24" spans="1:5" ht="15.75" x14ac:dyDescent="0.25">
      <c r="A24" s="14" t="s">
        <v>27</v>
      </c>
      <c r="B24" s="10">
        <v>-619</v>
      </c>
      <c r="C24" s="10">
        <v>-5743</v>
      </c>
      <c r="D24" s="10">
        <v>-11902</v>
      </c>
      <c r="E24" s="10">
        <v>-20524</v>
      </c>
    </row>
    <row r="25" spans="1:5" ht="15.75" x14ac:dyDescent="0.25">
      <c r="A25" s="14" t="s">
        <v>28</v>
      </c>
      <c r="B25" s="10">
        <v>883</v>
      </c>
      <c r="C25" s="10">
        <v>6232</v>
      </c>
      <c r="D25" s="10">
        <v>-163</v>
      </c>
      <c r="E25" s="10">
        <v>-9322</v>
      </c>
    </row>
    <row r="26" spans="1:5" ht="15.75" x14ac:dyDescent="0.25">
      <c r="A26" s="4" t="s">
        <v>29</v>
      </c>
      <c r="B26" s="10">
        <v>1152</v>
      </c>
      <c r="C26" s="10">
        <v>7053</v>
      </c>
      <c r="D26" s="10">
        <v>508</v>
      </c>
      <c r="E26" s="10">
        <v>-8295</v>
      </c>
    </row>
    <row r="27" spans="1:5" ht="15.75" x14ac:dyDescent="0.25">
      <c r="A27" s="6" t="s">
        <v>37</v>
      </c>
      <c r="B27" s="21">
        <v>8218</v>
      </c>
      <c r="C27" s="10">
        <v>12779</v>
      </c>
      <c r="D27" s="21">
        <v>27478</v>
      </c>
      <c r="E27" s="21">
        <v>37230</v>
      </c>
    </row>
    <row r="28" spans="1:5" ht="15.75" x14ac:dyDescent="0.25">
      <c r="A28" s="6" t="s">
        <v>38</v>
      </c>
      <c r="B28" s="21">
        <v>19986</v>
      </c>
      <c r="C28" s="10">
        <v>12220</v>
      </c>
      <c r="D28" s="21">
        <v>7142</v>
      </c>
      <c r="E28" s="21">
        <v>-2441</v>
      </c>
    </row>
    <row r="29" spans="1:5" ht="15.75" x14ac:dyDescent="0.25">
      <c r="A29" s="6" t="s">
        <v>39</v>
      </c>
      <c r="B29" s="21">
        <v>-28861</v>
      </c>
      <c r="C29" s="10">
        <v>-25754</v>
      </c>
      <c r="D29" s="21">
        <v>-35800</v>
      </c>
      <c r="E29" s="21">
        <v>-35831</v>
      </c>
    </row>
    <row r="30" spans="1:5" ht="15.75" x14ac:dyDescent="0.25">
      <c r="A30" s="14" t="s">
        <v>8</v>
      </c>
      <c r="B30" s="21">
        <v>-657</v>
      </c>
      <c r="C30" s="10">
        <v>-755</v>
      </c>
      <c r="D30" s="21">
        <v>-1180</v>
      </c>
      <c r="E30" s="21">
        <v>-1043</v>
      </c>
    </row>
    <row r="31" spans="1:5" ht="15.75" x14ac:dyDescent="0.25">
      <c r="A31" s="14" t="s">
        <v>9</v>
      </c>
      <c r="B31" s="10">
        <v>839518</v>
      </c>
      <c r="C31" s="10">
        <v>835426</v>
      </c>
      <c r="D31" s="10">
        <v>789822</v>
      </c>
      <c r="E31" s="10">
        <v>780423</v>
      </c>
    </row>
    <row r="32" spans="1:5" ht="15.75" x14ac:dyDescent="0.25">
      <c r="A32" s="14" t="s">
        <v>10</v>
      </c>
      <c r="B32" s="10">
        <v>211169</v>
      </c>
      <c r="C32" s="10">
        <v>201176</v>
      </c>
      <c r="D32" s="10">
        <v>169568</v>
      </c>
      <c r="E32" s="10">
        <v>175694</v>
      </c>
    </row>
    <row r="33" spans="1:5" ht="15.75" x14ac:dyDescent="0.25">
      <c r="A33" s="14" t="s">
        <v>11</v>
      </c>
      <c r="B33" s="21">
        <v>17856</v>
      </c>
      <c r="C33" s="10">
        <v>17304</v>
      </c>
      <c r="D33" s="21">
        <v>17454</v>
      </c>
      <c r="E33" s="21">
        <v>11310</v>
      </c>
    </row>
    <row r="34" spans="1:5" ht="15.75" x14ac:dyDescent="0.25">
      <c r="A34" s="14" t="s">
        <v>12</v>
      </c>
      <c r="B34" s="21">
        <v>193313</v>
      </c>
      <c r="C34" s="10">
        <v>183872</v>
      </c>
      <c r="D34" s="21">
        <v>152144</v>
      </c>
      <c r="E34" s="21">
        <v>164384</v>
      </c>
    </row>
    <row r="35" spans="1:5" ht="15.75" x14ac:dyDescent="0.25">
      <c r="A35" s="14" t="s">
        <v>13</v>
      </c>
      <c r="B35" s="10">
        <v>628349</v>
      </c>
      <c r="C35" s="10">
        <v>634250</v>
      </c>
      <c r="D35" s="10">
        <v>620254</v>
      </c>
      <c r="E35" s="10">
        <v>604729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195006789</v>
      </c>
      <c r="C37" s="10">
        <v>194316625</v>
      </c>
      <c r="D37" s="10">
        <v>194022222</v>
      </c>
      <c r="E37" s="10">
        <v>193243375</v>
      </c>
    </row>
    <row r="38" spans="1:5" ht="15.75" x14ac:dyDescent="0.25">
      <c r="A38" s="14" t="s">
        <v>36</v>
      </c>
      <c r="B38" s="11">
        <v>6.0000000000000001E-3</v>
      </c>
      <c r="C38" s="7">
        <v>0.04</v>
      </c>
      <c r="D38" s="20">
        <v>3.0000000000000001E-3</v>
      </c>
      <c r="E38" s="11">
        <v>-0.04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8"/>
  <sheetViews>
    <sheetView workbookViewId="0">
      <selection activeCell="C3" sqref="C3"/>
    </sheetView>
  </sheetViews>
  <sheetFormatPr defaultRowHeight="12.75" x14ac:dyDescent="0.2"/>
  <cols>
    <col min="1" max="1" width="67.140625" bestFit="1" customWidth="1"/>
    <col min="2" max="5" width="18.28515625" customWidth="1"/>
  </cols>
  <sheetData>
    <row r="1" spans="1:5" ht="16.5" thickBot="1" x14ac:dyDescent="0.3">
      <c r="B1" s="12"/>
      <c r="C1" s="13"/>
      <c r="D1" s="13"/>
      <c r="E1" s="13"/>
    </row>
    <row r="2" spans="1:5" ht="25.5" customHeight="1" thickBot="1" x14ac:dyDescent="0.25">
      <c r="A2" s="27" t="s">
        <v>0</v>
      </c>
      <c r="B2" s="63" t="s">
        <v>1</v>
      </c>
      <c r="C2" s="63"/>
      <c r="D2" s="63"/>
      <c r="E2" s="64"/>
    </row>
    <row r="3" spans="1:5" ht="31.5" x14ac:dyDescent="0.2">
      <c r="A3" s="24" t="s">
        <v>2</v>
      </c>
      <c r="B3" s="25" t="s">
        <v>32</v>
      </c>
      <c r="C3" s="25" t="s">
        <v>33</v>
      </c>
      <c r="D3" s="25" t="s">
        <v>34</v>
      </c>
      <c r="E3" s="25">
        <v>2016</v>
      </c>
    </row>
    <row r="4" spans="1:5" ht="15.75" x14ac:dyDescent="0.25">
      <c r="A4" s="14" t="s">
        <v>5</v>
      </c>
      <c r="B4" s="10">
        <v>182457</v>
      </c>
      <c r="C4" s="10">
        <v>378474</v>
      </c>
      <c r="D4" s="10">
        <v>573845</v>
      </c>
      <c r="E4" s="10">
        <v>750731</v>
      </c>
    </row>
    <row r="5" spans="1:5" ht="15.75" x14ac:dyDescent="0.25">
      <c r="A5" s="14" t="s">
        <v>27</v>
      </c>
      <c r="B5" s="10">
        <v>-718</v>
      </c>
      <c r="C5" s="10">
        <v>4412</v>
      </c>
      <c r="D5" s="10">
        <v>2319</v>
      </c>
      <c r="E5" s="10">
        <v>-2400</v>
      </c>
    </row>
    <row r="6" spans="1:5" ht="15.75" x14ac:dyDescent="0.25">
      <c r="A6" s="14" t="s">
        <v>28</v>
      </c>
      <c r="B6" s="10">
        <v>-1819</v>
      </c>
      <c r="C6" s="10">
        <v>6027</v>
      </c>
      <c r="D6" s="10">
        <v>5491</v>
      </c>
      <c r="E6" s="10">
        <v>4839</v>
      </c>
    </row>
    <row r="7" spans="1:5" ht="15.75" x14ac:dyDescent="0.25">
      <c r="A7" s="4" t="s">
        <v>29</v>
      </c>
      <c r="B7" s="10">
        <v>-2487</v>
      </c>
      <c r="C7" s="10">
        <v>3695</v>
      </c>
      <c r="D7" s="10">
        <v>2060</v>
      </c>
      <c r="E7" s="10">
        <v>-220</v>
      </c>
    </row>
    <row r="8" spans="1:5" ht="15.75" x14ac:dyDescent="0.25">
      <c r="A8" s="6" t="s">
        <v>37</v>
      </c>
      <c r="B8" s="10">
        <v>32480</v>
      </c>
      <c r="C8" s="10">
        <v>33289</v>
      </c>
      <c r="D8" s="10">
        <v>32764</v>
      </c>
      <c r="E8" s="21">
        <v>39670</v>
      </c>
    </row>
    <row r="9" spans="1:5" ht="15.75" x14ac:dyDescent="0.25">
      <c r="A9" s="6" t="s">
        <v>38</v>
      </c>
      <c r="B9" s="10">
        <v>-1307</v>
      </c>
      <c r="C9" s="10">
        <v>-17234</v>
      </c>
      <c r="D9" s="10">
        <v>-19556</v>
      </c>
      <c r="E9" s="21">
        <v>8546</v>
      </c>
    </row>
    <row r="10" spans="1:5" ht="15.75" x14ac:dyDescent="0.25">
      <c r="A10" s="6" t="s">
        <v>39</v>
      </c>
      <c r="B10" s="10">
        <v>-29199</v>
      </c>
      <c r="C10" s="10">
        <v>-14179</v>
      </c>
      <c r="D10" s="10">
        <v>-12683</v>
      </c>
      <c r="E10" s="21">
        <v>-49640</v>
      </c>
    </row>
    <row r="11" spans="1:5" ht="15.75" x14ac:dyDescent="0.25">
      <c r="A11" s="14" t="s">
        <v>8</v>
      </c>
      <c r="B11" s="10">
        <v>1974</v>
      </c>
      <c r="C11" s="10">
        <v>1876</v>
      </c>
      <c r="D11" s="10">
        <v>525</v>
      </c>
      <c r="E11" s="21">
        <f>SUM(E8:E10)</f>
        <v>-1424</v>
      </c>
    </row>
    <row r="12" spans="1:5" ht="15.75" x14ac:dyDescent="0.25">
      <c r="A12" s="14" t="s">
        <v>9</v>
      </c>
      <c r="B12" s="10">
        <v>831828</v>
      </c>
      <c r="C12" s="10">
        <v>856116</v>
      </c>
      <c r="D12" s="10">
        <v>846189</v>
      </c>
      <c r="E12" s="10">
        <v>815932</v>
      </c>
    </row>
    <row r="13" spans="1:5" ht="15.75" x14ac:dyDescent="0.25">
      <c r="A13" s="14" t="s">
        <v>10</v>
      </c>
      <c r="B13" s="10">
        <f>SUM(B14:B15)</f>
        <v>259544</v>
      </c>
      <c r="C13" s="10">
        <v>278040</v>
      </c>
      <c r="D13" s="10">
        <v>284706</v>
      </c>
      <c r="E13" s="10">
        <f>SUM(E14:E15)</f>
        <v>269379</v>
      </c>
    </row>
    <row r="14" spans="1:5" ht="15.75" x14ac:dyDescent="0.25">
      <c r="A14" s="14" t="s">
        <v>11</v>
      </c>
      <c r="B14" s="10">
        <v>36669</v>
      </c>
      <c r="C14" s="10">
        <v>37155</v>
      </c>
      <c r="D14" s="10">
        <v>37314</v>
      </c>
      <c r="E14" s="21">
        <v>39562</v>
      </c>
    </row>
    <row r="15" spans="1:5" ht="15.75" x14ac:dyDescent="0.25">
      <c r="A15" s="14" t="s">
        <v>12</v>
      </c>
      <c r="B15" s="10">
        <v>222875</v>
      </c>
      <c r="C15" s="10">
        <v>240885</v>
      </c>
      <c r="D15" s="10">
        <v>247392</v>
      </c>
      <c r="E15" s="21">
        <v>229817</v>
      </c>
    </row>
    <row r="16" spans="1:5" ht="15.75" x14ac:dyDescent="0.25">
      <c r="A16" s="14" t="s">
        <v>13</v>
      </c>
      <c r="B16" s="10">
        <v>572284</v>
      </c>
      <c r="C16" s="10">
        <v>578076</v>
      </c>
      <c r="D16" s="10">
        <v>561483</v>
      </c>
      <c r="E16" s="10">
        <v>546553</v>
      </c>
    </row>
    <row r="17" spans="1:5" ht="15.75" x14ac:dyDescent="0.25">
      <c r="A17" s="14" t="s">
        <v>14</v>
      </c>
      <c r="B17" s="10">
        <f>'[2]bilans GK ALC'!$B$23</f>
        <v>260000</v>
      </c>
      <c r="C17" s="5">
        <v>260000</v>
      </c>
      <c r="D17" s="10">
        <v>260000</v>
      </c>
      <c r="E17" s="10">
        <v>260000</v>
      </c>
    </row>
    <row r="18" spans="1:5" ht="15.75" x14ac:dyDescent="0.25">
      <c r="A18" s="14" t="s">
        <v>15</v>
      </c>
      <c r="B18" s="10">
        <v>190740000</v>
      </c>
      <c r="C18" s="5">
        <v>190739011</v>
      </c>
      <c r="D18" s="10">
        <v>189791577</v>
      </c>
      <c r="E18" s="10">
        <v>189317562</v>
      </c>
    </row>
    <row r="19" spans="1:5" ht="15.75" x14ac:dyDescent="0.25">
      <c r="A19" s="14" t="s">
        <v>36</v>
      </c>
      <c r="B19" s="11">
        <v>-0.01</v>
      </c>
      <c r="C19" s="14">
        <v>0.02</v>
      </c>
      <c r="D19" s="7">
        <v>0.01</v>
      </c>
      <c r="E19" s="20">
        <f>E7*1000/E18</f>
        <v>-1.1620686304844767E-3</v>
      </c>
    </row>
    <row r="20" spans="1:5" ht="16.5" thickBot="1" x14ac:dyDescent="0.3">
      <c r="B20" s="12"/>
      <c r="C20" s="13"/>
      <c r="D20" s="13"/>
      <c r="E20" s="13"/>
    </row>
    <row r="21" spans="1:5" ht="25.5" customHeight="1" thickBot="1" x14ac:dyDescent="0.25">
      <c r="A21" s="27" t="s">
        <v>41</v>
      </c>
      <c r="B21" s="63" t="s">
        <v>1</v>
      </c>
      <c r="C21" s="63"/>
      <c r="D21" s="63"/>
      <c r="E21" s="64"/>
    </row>
    <row r="22" spans="1:5" ht="31.5" x14ac:dyDescent="0.2">
      <c r="A22" s="24" t="s">
        <v>2</v>
      </c>
      <c r="B22" s="25" t="s">
        <v>32</v>
      </c>
      <c r="C22" s="25" t="s">
        <v>33</v>
      </c>
      <c r="D22" s="25" t="s">
        <v>34</v>
      </c>
      <c r="E22" s="25">
        <v>2016</v>
      </c>
    </row>
    <row r="23" spans="1:5" ht="15.75" x14ac:dyDescent="0.25">
      <c r="A23" s="14" t="s">
        <v>5</v>
      </c>
      <c r="B23" s="10">
        <v>145282</v>
      </c>
      <c r="C23" s="10">
        <v>302358</v>
      </c>
      <c r="D23" s="10">
        <v>447922</v>
      </c>
      <c r="E23" s="10">
        <v>581760</v>
      </c>
    </row>
    <row r="24" spans="1:5" ht="15.75" x14ac:dyDescent="0.25">
      <c r="A24" s="14" t="s">
        <v>27</v>
      </c>
      <c r="B24" s="10">
        <v>-3559</v>
      </c>
      <c r="C24" s="10">
        <v>-3152</v>
      </c>
      <c r="D24" s="10">
        <v>-7095</v>
      </c>
      <c r="E24" s="10">
        <v>-10324</v>
      </c>
    </row>
    <row r="25" spans="1:5" ht="15.75" x14ac:dyDescent="0.25">
      <c r="A25" s="14" t="s">
        <v>28</v>
      </c>
      <c r="B25" s="10">
        <v>-4508</v>
      </c>
      <c r="C25" s="10">
        <v>-1876</v>
      </c>
      <c r="D25" s="10">
        <v>-3522</v>
      </c>
      <c r="E25" s="10">
        <v>-3121</v>
      </c>
    </row>
    <row r="26" spans="1:5" ht="15.75" x14ac:dyDescent="0.25">
      <c r="A26" s="4" t="s">
        <v>29</v>
      </c>
      <c r="B26" s="10">
        <v>-4679</v>
      </c>
      <c r="C26" s="10">
        <v>-2826</v>
      </c>
      <c r="D26" s="10">
        <v>-5274</v>
      </c>
      <c r="E26" s="10">
        <v>-5308</v>
      </c>
    </row>
    <row r="27" spans="1:5" ht="15.75" x14ac:dyDescent="0.25">
      <c r="A27" s="6" t="s">
        <v>37</v>
      </c>
      <c r="B27" s="21">
        <v>22219</v>
      </c>
      <c r="C27" s="10">
        <v>17884</v>
      </c>
      <c r="D27" s="21">
        <v>16467</v>
      </c>
      <c r="E27" s="21">
        <v>23035</v>
      </c>
    </row>
    <row r="28" spans="1:5" ht="15.75" x14ac:dyDescent="0.25">
      <c r="A28" s="6" t="s">
        <v>38</v>
      </c>
      <c r="B28" s="21">
        <v>1644</v>
      </c>
      <c r="C28" s="10">
        <v>-10279</v>
      </c>
      <c r="D28" s="21">
        <v>-9554</v>
      </c>
      <c r="E28" s="21">
        <v>16191</v>
      </c>
    </row>
    <row r="29" spans="1:5" ht="15.75" x14ac:dyDescent="0.25">
      <c r="A29" s="6" t="s">
        <v>39</v>
      </c>
      <c r="B29" s="21">
        <v>-22764</v>
      </c>
      <c r="C29" s="10">
        <v>-5949</v>
      </c>
      <c r="D29" s="21">
        <v>-7568</v>
      </c>
      <c r="E29" s="21">
        <v>-40187</v>
      </c>
    </row>
    <row r="30" spans="1:5" ht="15.75" x14ac:dyDescent="0.25">
      <c r="A30" s="14" t="s">
        <v>8</v>
      </c>
      <c r="B30" s="21">
        <v>1099</v>
      </c>
      <c r="C30" s="10">
        <v>1656</v>
      </c>
      <c r="D30" s="21">
        <v>-655</v>
      </c>
      <c r="E30" s="21">
        <v>-961</v>
      </c>
    </row>
    <row r="31" spans="1:5" ht="15.75" x14ac:dyDescent="0.25">
      <c r="A31" s="14" t="s">
        <v>9</v>
      </c>
      <c r="B31" s="10">
        <v>787352</v>
      </c>
      <c r="C31" s="10">
        <v>805001</v>
      </c>
      <c r="D31" s="10">
        <v>790364</v>
      </c>
      <c r="E31" s="10">
        <v>764294</v>
      </c>
    </row>
    <row r="32" spans="1:5" ht="15.75" x14ac:dyDescent="0.25">
      <c r="A32" s="14" t="s">
        <v>10</v>
      </c>
      <c r="B32" s="10">
        <v>187302</v>
      </c>
      <c r="C32" s="10">
        <v>203489</v>
      </c>
      <c r="D32" s="10">
        <v>206257</v>
      </c>
      <c r="E32" s="10">
        <v>192871</v>
      </c>
    </row>
    <row r="33" spans="1:5" ht="15.75" x14ac:dyDescent="0.25">
      <c r="A33" s="14" t="s">
        <v>11</v>
      </c>
      <c r="B33" s="21">
        <v>11481</v>
      </c>
      <c r="C33" s="10">
        <v>12260</v>
      </c>
      <c r="D33" s="21">
        <v>13062</v>
      </c>
      <c r="E33" s="21">
        <v>13573</v>
      </c>
    </row>
    <row r="34" spans="1:5" ht="15.75" x14ac:dyDescent="0.25">
      <c r="A34" s="14" t="s">
        <v>12</v>
      </c>
      <c r="B34" s="21">
        <v>175821</v>
      </c>
      <c r="C34" s="10">
        <v>191229</v>
      </c>
      <c r="D34" s="21">
        <v>193195</v>
      </c>
      <c r="E34" s="21">
        <v>179298</v>
      </c>
    </row>
    <row r="35" spans="1:5" ht="15.75" x14ac:dyDescent="0.25">
      <c r="A35" s="14" t="s">
        <v>13</v>
      </c>
      <c r="B35" s="10">
        <v>600050</v>
      </c>
      <c r="C35" s="10">
        <v>601512</v>
      </c>
      <c r="D35" s="10">
        <v>584107</v>
      </c>
      <c r="E35" s="10">
        <v>571423</v>
      </c>
    </row>
    <row r="36" spans="1:5" ht="15.75" x14ac:dyDescent="0.25">
      <c r="A36" s="14" t="s">
        <v>14</v>
      </c>
      <c r="B36" s="10">
        <v>260000</v>
      </c>
      <c r="C36" s="10">
        <v>260000</v>
      </c>
      <c r="D36" s="10">
        <v>260000</v>
      </c>
      <c r="E36" s="10">
        <v>260000</v>
      </c>
    </row>
    <row r="37" spans="1:5" ht="15.75" x14ac:dyDescent="0.25">
      <c r="A37" s="14" t="s">
        <v>15</v>
      </c>
      <c r="B37" s="10">
        <v>190740000</v>
      </c>
      <c r="C37" s="10">
        <v>190739011</v>
      </c>
      <c r="D37" s="10">
        <v>189791577</v>
      </c>
      <c r="E37" s="10">
        <v>198317562</v>
      </c>
    </row>
    <row r="38" spans="1:5" ht="15.75" x14ac:dyDescent="0.25">
      <c r="A38" s="14" t="s">
        <v>36</v>
      </c>
      <c r="B38" s="11">
        <v>2E-3</v>
      </c>
      <c r="C38" s="7">
        <v>-0.01</v>
      </c>
      <c r="D38" s="20">
        <v>-0.03</v>
      </c>
      <c r="E38" s="11">
        <v>-0.03</v>
      </c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11" sqref="G11"/>
    </sheetView>
  </sheetViews>
  <sheetFormatPr defaultRowHeight="12.75" x14ac:dyDescent="0.2"/>
  <cols>
    <col min="1" max="1" width="67.140625" bestFit="1" customWidth="1"/>
    <col min="2" max="2" width="21.7109375" customWidth="1"/>
    <col min="3" max="3" width="19.5703125" customWidth="1"/>
    <col min="4" max="4" width="20.7109375" customWidth="1"/>
    <col min="5" max="5" width="19.7109375" customWidth="1"/>
  </cols>
  <sheetData>
    <row r="1" spans="1:5" ht="16.5" thickBot="1" x14ac:dyDescent="0.3">
      <c r="B1" s="12"/>
      <c r="C1" s="13"/>
      <c r="D1" s="13"/>
      <c r="E1" s="13"/>
    </row>
    <row r="2" spans="1:5" s="33" customFormat="1" ht="25.5" customHeight="1" thickBot="1" x14ac:dyDescent="0.25">
      <c r="A2" s="58" t="s">
        <v>0</v>
      </c>
      <c r="B2" s="69" t="s">
        <v>1</v>
      </c>
      <c r="C2" s="70"/>
      <c r="D2" s="70"/>
      <c r="E2" s="71"/>
    </row>
    <row r="3" spans="1:5" ht="32.25" thickBot="1" x14ac:dyDescent="0.25">
      <c r="A3" s="46" t="s">
        <v>2</v>
      </c>
      <c r="B3" s="44" t="s">
        <v>42</v>
      </c>
      <c r="C3" s="44" t="s">
        <v>44</v>
      </c>
      <c r="D3" s="44" t="s">
        <v>43</v>
      </c>
      <c r="E3" s="45"/>
    </row>
    <row r="4" spans="1:5" s="9" customFormat="1" ht="15.75" x14ac:dyDescent="0.25">
      <c r="A4" s="37" t="s">
        <v>5</v>
      </c>
      <c r="B4" s="47">
        <v>221865</v>
      </c>
      <c r="C4" s="47">
        <v>469630</v>
      </c>
      <c r="D4" s="48">
        <v>713275</v>
      </c>
      <c r="E4" s="36"/>
    </row>
    <row r="5" spans="1:5" s="9" customFormat="1" ht="15.75" x14ac:dyDescent="0.25">
      <c r="A5" s="14" t="s">
        <v>27</v>
      </c>
      <c r="B5" s="49">
        <v>-8354</v>
      </c>
      <c r="C5" s="49">
        <v>-4603</v>
      </c>
      <c r="D5" s="48">
        <v>5117</v>
      </c>
      <c r="E5" s="10"/>
    </row>
    <row r="6" spans="1:5" s="9" customFormat="1" ht="15.75" x14ac:dyDescent="0.25">
      <c r="A6" s="14" t="s">
        <v>28</v>
      </c>
      <c r="B6" s="49">
        <v>-1717</v>
      </c>
      <c r="C6" s="49">
        <v>1406</v>
      </c>
      <c r="D6" s="48">
        <v>6881</v>
      </c>
      <c r="E6" s="10"/>
    </row>
    <row r="7" spans="1:5" s="9" customFormat="1" ht="15.75" x14ac:dyDescent="0.25">
      <c r="A7" s="4" t="s">
        <v>29</v>
      </c>
      <c r="B7" s="49">
        <v>-2701</v>
      </c>
      <c r="C7" s="49">
        <v>-530</v>
      </c>
      <c r="D7" s="50">
        <v>4636</v>
      </c>
      <c r="E7" s="10"/>
    </row>
    <row r="8" spans="1:5" s="9" customFormat="1" ht="15.75" x14ac:dyDescent="0.25">
      <c r="A8" s="6" t="s">
        <v>37</v>
      </c>
      <c r="B8" s="51">
        <v>-10661</v>
      </c>
      <c r="C8" s="49">
        <v>-12389</v>
      </c>
      <c r="D8" s="48">
        <v>3872</v>
      </c>
      <c r="E8" s="21"/>
    </row>
    <row r="9" spans="1:5" s="9" customFormat="1" ht="15.75" x14ac:dyDescent="0.25">
      <c r="A9" s="6" t="s">
        <v>38</v>
      </c>
      <c r="B9" s="51">
        <v>16104</v>
      </c>
      <c r="C9" s="49">
        <v>24116</v>
      </c>
      <c r="D9" s="48">
        <v>26664</v>
      </c>
      <c r="E9" s="21"/>
    </row>
    <row r="10" spans="1:5" s="9" customFormat="1" ht="15.75" x14ac:dyDescent="0.25">
      <c r="A10" s="6" t="s">
        <v>39</v>
      </c>
      <c r="B10" s="51">
        <v>-1317</v>
      </c>
      <c r="C10" s="49">
        <v>-5748</v>
      </c>
      <c r="D10" s="48">
        <v>-22896</v>
      </c>
      <c r="E10" s="21"/>
    </row>
    <row r="11" spans="1:5" s="9" customFormat="1" ht="15.75" x14ac:dyDescent="0.25">
      <c r="A11" s="14" t="s">
        <v>8</v>
      </c>
      <c r="B11" s="51">
        <v>4126</v>
      </c>
      <c r="C11" s="49">
        <f>SUM(C8:C10)</f>
        <v>5979</v>
      </c>
      <c r="D11" s="48">
        <f>SUM(D8:D10)</f>
        <v>7640</v>
      </c>
      <c r="E11" s="21"/>
    </row>
    <row r="12" spans="1:5" s="9" customFormat="1" ht="15.75" x14ac:dyDescent="0.25">
      <c r="A12" s="14" t="s">
        <v>9</v>
      </c>
      <c r="B12" s="49">
        <v>844934</v>
      </c>
      <c r="C12" s="49">
        <v>865614</v>
      </c>
      <c r="D12" s="48">
        <v>828811</v>
      </c>
      <c r="E12" s="10"/>
    </row>
    <row r="13" spans="1:5" s="9" customFormat="1" ht="15.75" x14ac:dyDescent="0.25">
      <c r="A13" s="14" t="s">
        <v>10</v>
      </c>
      <c r="B13" s="49">
        <v>313960</v>
      </c>
      <c r="C13" s="49">
        <v>340593</v>
      </c>
      <c r="D13" s="48">
        <f>SUM(D14:D15)</f>
        <v>301337</v>
      </c>
      <c r="E13" s="10"/>
    </row>
    <row r="14" spans="1:5" s="9" customFormat="1" ht="15.75" x14ac:dyDescent="0.25">
      <c r="A14" s="14" t="s">
        <v>11</v>
      </c>
      <c r="B14" s="51">
        <v>39692</v>
      </c>
      <c r="C14" s="49">
        <v>41304</v>
      </c>
      <c r="D14" s="48">
        <v>41298</v>
      </c>
      <c r="E14" s="21"/>
    </row>
    <row r="15" spans="1:5" s="9" customFormat="1" ht="15.75" x14ac:dyDescent="0.25">
      <c r="A15" s="14" t="s">
        <v>12</v>
      </c>
      <c r="B15" s="51">
        <v>274268</v>
      </c>
      <c r="C15" s="49">
        <v>299289</v>
      </c>
      <c r="D15" s="48">
        <v>260039</v>
      </c>
      <c r="E15" s="21"/>
    </row>
    <row r="16" spans="1:5" s="9" customFormat="1" ht="15.75" x14ac:dyDescent="0.25">
      <c r="A16" s="14" t="s">
        <v>13</v>
      </c>
      <c r="B16" s="49">
        <v>530974</v>
      </c>
      <c r="C16" s="49">
        <v>525021</v>
      </c>
      <c r="D16" s="48">
        <v>527474</v>
      </c>
      <c r="E16" s="10"/>
    </row>
    <row r="17" spans="1:5" s="9" customFormat="1" ht="15.75" x14ac:dyDescent="0.25">
      <c r="A17" s="14" t="s">
        <v>14</v>
      </c>
      <c r="B17" s="49">
        <v>260000</v>
      </c>
      <c r="C17" s="49">
        <v>260000</v>
      </c>
      <c r="D17" s="48">
        <v>260000</v>
      </c>
      <c r="E17" s="10"/>
    </row>
    <row r="18" spans="1:5" s="9" customFormat="1" ht="15.75" x14ac:dyDescent="0.25">
      <c r="A18" s="14" t="s">
        <v>15</v>
      </c>
      <c r="B18" s="49">
        <v>184271261</v>
      </c>
      <c r="C18" s="49">
        <v>183105528</v>
      </c>
      <c r="D18" s="48">
        <v>182303288.7179487</v>
      </c>
      <c r="E18" s="10"/>
    </row>
    <row r="19" spans="1:5" s="9" customFormat="1" ht="15.75" x14ac:dyDescent="0.25">
      <c r="A19" s="14" t="s">
        <v>36</v>
      </c>
      <c r="B19" s="52">
        <v>-0.01</v>
      </c>
      <c r="C19" s="52">
        <v>2.5648051434034258</v>
      </c>
      <c r="D19" s="57">
        <f>D4*1000/D18</f>
        <v>3.9125734100362082</v>
      </c>
      <c r="E19" s="11"/>
    </row>
    <row r="20" spans="1:5" ht="16.5" thickBot="1" x14ac:dyDescent="0.3">
      <c r="B20" s="12"/>
      <c r="C20" s="35"/>
      <c r="D20" s="40"/>
      <c r="E20" s="41"/>
    </row>
    <row r="21" spans="1:5" s="34" customFormat="1" ht="25.5" customHeight="1" thickBot="1" x14ac:dyDescent="0.25">
      <c r="A21" s="58" t="s">
        <v>41</v>
      </c>
      <c r="B21" s="69" t="s">
        <v>1</v>
      </c>
      <c r="C21" s="70"/>
      <c r="D21" s="70"/>
      <c r="E21" s="71"/>
    </row>
    <row r="22" spans="1:5" ht="32.25" thickBot="1" x14ac:dyDescent="0.25">
      <c r="A22" s="46" t="s">
        <v>2</v>
      </c>
      <c r="B22" s="44" t="s">
        <v>42</v>
      </c>
      <c r="C22" s="44" t="s">
        <v>44</v>
      </c>
      <c r="D22" s="43" t="s">
        <v>43</v>
      </c>
      <c r="E22" s="42"/>
    </row>
    <row r="23" spans="1:5" ht="15.75" x14ac:dyDescent="0.25">
      <c r="A23" s="37" t="s">
        <v>5</v>
      </c>
      <c r="B23" s="53">
        <v>165572</v>
      </c>
      <c r="C23" s="54">
        <v>354103</v>
      </c>
      <c r="D23" s="48">
        <v>526769</v>
      </c>
      <c r="E23" s="36"/>
    </row>
    <row r="24" spans="1:5" ht="15.75" x14ac:dyDescent="0.25">
      <c r="A24" s="14" t="s">
        <v>27</v>
      </c>
      <c r="B24" s="51">
        <v>-4323</v>
      </c>
      <c r="C24" s="51">
        <v>-4150</v>
      </c>
      <c r="D24" s="48">
        <v>417</v>
      </c>
      <c r="E24" s="10"/>
    </row>
    <row r="25" spans="1:5" ht="15.75" x14ac:dyDescent="0.25">
      <c r="A25" s="14" t="s">
        <v>28</v>
      </c>
      <c r="B25" s="51">
        <v>3925</v>
      </c>
      <c r="C25" s="51">
        <v>13105</v>
      </c>
      <c r="D25" s="48">
        <v>13012</v>
      </c>
      <c r="E25" s="10"/>
    </row>
    <row r="26" spans="1:5" ht="15.75" x14ac:dyDescent="0.25">
      <c r="A26" s="4" t="s">
        <v>29</v>
      </c>
      <c r="B26" s="51">
        <v>1933</v>
      </c>
      <c r="C26" s="51">
        <v>10764</v>
      </c>
      <c r="D26" s="48">
        <v>11489</v>
      </c>
      <c r="E26" s="10"/>
    </row>
    <row r="27" spans="1:5" ht="15.75" x14ac:dyDescent="0.25">
      <c r="A27" s="6" t="s">
        <v>37</v>
      </c>
      <c r="B27" s="51">
        <v>-10927</v>
      </c>
      <c r="C27" s="51">
        <v>-16140</v>
      </c>
      <c r="D27" s="48">
        <v>-7601</v>
      </c>
      <c r="E27" s="21"/>
    </row>
    <row r="28" spans="1:5" ht="15.75" x14ac:dyDescent="0.25">
      <c r="A28" s="6" t="s">
        <v>38</v>
      </c>
      <c r="B28" s="51">
        <v>17194</v>
      </c>
      <c r="C28" s="51">
        <v>27123</v>
      </c>
      <c r="D28" s="48">
        <v>36782</v>
      </c>
      <c r="E28" s="21"/>
    </row>
    <row r="29" spans="1:5" ht="15.75" x14ac:dyDescent="0.25">
      <c r="A29" s="6" t="s">
        <v>39</v>
      </c>
      <c r="B29" s="51">
        <v>-3757</v>
      </c>
      <c r="C29" s="51">
        <v>-8913</v>
      </c>
      <c r="D29" s="48">
        <v>-26192</v>
      </c>
      <c r="E29" s="21"/>
    </row>
    <row r="30" spans="1:5" ht="15.75" x14ac:dyDescent="0.25">
      <c r="A30" s="14" t="s">
        <v>8</v>
      </c>
      <c r="B30" s="51">
        <f>SUM(B27:B29)</f>
        <v>2510</v>
      </c>
      <c r="C30" s="51">
        <f>SUM(C27:C29)</f>
        <v>2070</v>
      </c>
      <c r="D30" s="48">
        <f>SUM(D27:D29)</f>
        <v>2989</v>
      </c>
      <c r="E30" s="21"/>
    </row>
    <row r="31" spans="1:5" ht="15.75" x14ac:dyDescent="0.25">
      <c r="A31" s="14" t="s">
        <v>9</v>
      </c>
      <c r="B31" s="51">
        <v>792486</v>
      </c>
      <c r="C31" s="51">
        <v>807105</v>
      </c>
      <c r="D31" s="48">
        <v>776789</v>
      </c>
      <c r="E31" s="10"/>
    </row>
    <row r="32" spans="1:5" ht="15.75" x14ac:dyDescent="0.25">
      <c r="A32" s="14" t="s">
        <v>10</v>
      </c>
      <c r="B32" s="51">
        <f>SUM(B33:B34)</f>
        <v>232009</v>
      </c>
      <c r="C32" s="51">
        <v>245920</v>
      </c>
      <c r="D32" s="48">
        <f>SUM(D33:D34)</f>
        <v>217592</v>
      </c>
      <c r="E32" s="10"/>
    </row>
    <row r="33" spans="1:5" ht="15.75" x14ac:dyDescent="0.25">
      <c r="A33" s="14" t="s">
        <v>11</v>
      </c>
      <c r="B33" s="51">
        <f>14717+847</f>
        <v>15564</v>
      </c>
      <c r="C33" s="51">
        <v>16705</v>
      </c>
      <c r="D33" s="48">
        <v>15851</v>
      </c>
      <c r="E33" s="21"/>
    </row>
    <row r="34" spans="1:5" ht="15.75" x14ac:dyDescent="0.25">
      <c r="A34" s="14" t="s">
        <v>12</v>
      </c>
      <c r="B34" s="51">
        <f>232009-B33</f>
        <v>216445</v>
      </c>
      <c r="C34" s="51">
        <v>229215</v>
      </c>
      <c r="D34" s="48">
        <v>201741</v>
      </c>
      <c r="E34" s="21"/>
    </row>
    <row r="35" spans="1:5" ht="15.75" x14ac:dyDescent="0.25">
      <c r="A35" s="14" t="s">
        <v>13</v>
      </c>
      <c r="B35" s="51">
        <f>B31-B32</f>
        <v>560477</v>
      </c>
      <c r="C35" s="51">
        <v>561185</v>
      </c>
      <c r="D35" s="48">
        <v>559197</v>
      </c>
      <c r="E35" s="10"/>
    </row>
    <row r="36" spans="1:5" ht="15.75" x14ac:dyDescent="0.25">
      <c r="A36" s="14" t="s">
        <v>14</v>
      </c>
      <c r="B36" s="51">
        <f>[3]bilans_ALC!$B$18</f>
        <v>260000</v>
      </c>
      <c r="C36" s="51">
        <v>260000</v>
      </c>
      <c r="D36" s="48">
        <v>260000</v>
      </c>
      <c r="E36" s="10"/>
    </row>
    <row r="37" spans="1:5" ht="15.75" x14ac:dyDescent="0.25">
      <c r="A37" s="14" t="s">
        <v>15</v>
      </c>
      <c r="B37" s="51">
        <v>184271261</v>
      </c>
      <c r="C37" s="51">
        <v>183105528</v>
      </c>
      <c r="D37" s="48">
        <v>182303289</v>
      </c>
      <c r="E37" s="10"/>
    </row>
    <row r="38" spans="1:5" ht="15.75" x14ac:dyDescent="0.25">
      <c r="A38" s="14" t="s">
        <v>36</v>
      </c>
      <c r="B38" s="52">
        <v>0.01</v>
      </c>
      <c r="C38" s="55">
        <v>5.8785772977864435E-2</v>
      </c>
      <c r="D38" s="56">
        <v>0.06</v>
      </c>
      <c r="E38" s="11"/>
    </row>
    <row r="39" spans="1:5" x14ac:dyDescent="0.2">
      <c r="C39" s="38"/>
      <c r="D39" s="38"/>
    </row>
    <row r="40" spans="1:5" x14ac:dyDescent="0.2">
      <c r="C40" s="39"/>
      <c r="D40" s="39"/>
    </row>
    <row r="41" spans="1:5" x14ac:dyDescent="0.2">
      <c r="C41" s="39"/>
      <c r="D41" s="39"/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'2011'!Obszar_wydruku</vt:lpstr>
      <vt:lpstr>'2012'!Obszar_wydruku</vt:lpstr>
      <vt:lpstr>'2013'!Obszar_wydruku</vt:lpstr>
      <vt:lpstr>'2014'!Obszar_wydruku</vt:lpstr>
      <vt:lpstr>'2015'!Obszar_wydruku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</cp:lastModifiedBy>
  <dcterms:created xsi:type="dcterms:W3CDTF">2016-07-13T11:07:57Z</dcterms:created>
  <dcterms:modified xsi:type="dcterms:W3CDTF">2017-11-17T10:02:36Z</dcterms:modified>
</cp:coreProperties>
</file>